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15450" windowHeight="11040" activeTab="1"/>
  </bookViews>
  <sheets>
    <sheet name="Allgemeine Hinweise" sheetId="1" r:id="rId1"/>
    <sheet name="Berechnung Gewicht und Futter" sheetId="2" r:id="rId2"/>
    <sheet name="Berechnung Filtermaterial" sheetId="3" r:id="rId3"/>
  </sheets>
  <definedNames>
    <definedName name="_xlnm.Print_Area" localSheetId="1">'Berechnung Gewicht und Futter'!$A$1:$J$46</definedName>
  </definedNames>
  <calcPr fullCalcOnLoad="1"/>
</workbook>
</file>

<file path=xl/comments3.xml><?xml version="1.0" encoding="utf-8"?>
<comments xmlns="http://schemas.openxmlformats.org/spreadsheetml/2006/main">
  <authors>
    <author>Thomas Quinger</author>
  </authors>
  <commentList>
    <comment ref="B5" authorId="0">
      <text>
        <r>
          <rPr>
            <b/>
            <sz val="11"/>
            <rFont val="Tahoma"/>
            <family val="2"/>
          </rPr>
          <t xml:space="preserve">Hier wurde der maximale Wert der täglichen Futtergabe aus der Tabelle "Berechnung Gewicht und Futter" übernommen.
</t>
        </r>
      </text>
    </comment>
  </commentList>
</comments>
</file>

<file path=xl/sharedStrings.xml><?xml version="1.0" encoding="utf-8"?>
<sst xmlns="http://schemas.openxmlformats.org/spreadsheetml/2006/main" count="112" uniqueCount="73">
  <si>
    <t>gr = K x (Größe in cm X Größe X Größe) / 100</t>
  </si>
  <si>
    <t>Koi in normal Form k=1,8</t>
  </si>
  <si>
    <t>wohlgenährte Doitsu k=2,0</t>
  </si>
  <si>
    <t>Name des Koi</t>
  </si>
  <si>
    <t>Körperform</t>
  </si>
  <si>
    <t>Größe</t>
  </si>
  <si>
    <t>Gewicht</t>
  </si>
  <si>
    <t>Faktor</t>
  </si>
  <si>
    <t>schlanke m. Koi k=1,6</t>
  </si>
  <si>
    <t>Koi m. Laichansatz k=2,2</t>
  </si>
  <si>
    <t>Schroedis Koi-Rechner</t>
  </si>
  <si>
    <t>Gesamtfischgewicht</t>
  </si>
  <si>
    <t>Varietät</t>
  </si>
  <si>
    <t>aktuelle Wassertemperatur</t>
  </si>
  <si>
    <t>Futtermenge (%)</t>
  </si>
  <si>
    <t>Berechnungsgrundlagen:</t>
  </si>
  <si>
    <t>K=Körperform:</t>
  </si>
  <si>
    <t>Anzahl Fütterungen (pro Tag)</t>
  </si>
  <si>
    <t>Wasser-Temperatur (°C)</t>
  </si>
  <si>
    <t>tägliche Futtermenge</t>
  </si>
  <si>
    <t>% bitte eingeben ----&gt;</t>
  </si>
  <si>
    <t>&lt;--- das sind also 100% Futtermenge</t>
  </si>
  <si>
    <t>Tägliche Futtermenge</t>
  </si>
  <si>
    <t>Gramm</t>
  </si>
  <si>
    <t>Anfallendes Ammonium/Ammoniak</t>
  </si>
  <si>
    <t>Benötigter Sauerstoff zum Abbau zu Nitrat</t>
  </si>
  <si>
    <t>Zum Abbau benötigte Filteroberfläche</t>
  </si>
  <si>
    <t>m²</t>
  </si>
  <si>
    <t>Spezische Oberfläche pro m³ Filtermaterial</t>
  </si>
  <si>
    <t>m²/m³</t>
  </si>
  <si>
    <t>Menge erforderliches Filtermaterial</t>
  </si>
  <si>
    <t>m³</t>
  </si>
  <si>
    <t>Liter</t>
  </si>
  <si>
    <t>Filtermaterial und Oberfläche Referenzwerte</t>
  </si>
  <si>
    <t>Oberfläche in m² / m³</t>
  </si>
  <si>
    <t>Bürsten in dichter Packung</t>
  </si>
  <si>
    <t xml:space="preserve">Rohrabschnitte 80mm </t>
  </si>
  <si>
    <t>Kies 20-40 mm</t>
  </si>
  <si>
    <t>Rohrabschnitte(Durchmesser 4cm)</t>
  </si>
  <si>
    <t>Rohrabschnitte 40 mm</t>
  </si>
  <si>
    <t>HDPE-Lamellenstangen 70 mm</t>
  </si>
  <si>
    <t>Japanmatte</t>
  </si>
  <si>
    <t>Fasermatten</t>
  </si>
  <si>
    <t>Flocor</t>
  </si>
  <si>
    <t>HDPE-Lamellenstangen 40 mm</t>
  </si>
  <si>
    <t>Kies 10-20mm</t>
  </si>
  <si>
    <t>Schaumstoff grob</t>
  </si>
  <si>
    <t>Schaumstoff mittel</t>
  </si>
  <si>
    <t>Schwimmbettfiltermaterial</t>
  </si>
  <si>
    <t>HEL_X HXF 17KLL3 (geschützte Oberfläche)</t>
  </si>
  <si>
    <t>(720 max.)</t>
  </si>
  <si>
    <t>HEL_X HXF 14KLL6 (geschützte Oberfläche)</t>
  </si>
  <si>
    <t>(788 max.)</t>
  </si>
  <si>
    <t>Schaumstoff fein</t>
  </si>
  <si>
    <t>HEL_X HXF 12KLL6 (geschützte Oberfläche)</t>
  </si>
  <si>
    <t>(859 max.)</t>
  </si>
  <si>
    <t>HDPE-Lamellenstangen 17 mm</t>
  </si>
  <si>
    <t>Pellets im Bubble Bead Filter</t>
  </si>
  <si>
    <t>Siporax</t>
  </si>
  <si>
    <t>Ich habe diese nicht auf Richtigkeit geprüft</t>
  </si>
  <si>
    <t>Wählen Sie hier Ihr Filtermaterial aus ---&gt;</t>
  </si>
  <si>
    <t>Kaldness K1</t>
  </si>
  <si>
    <t>Biosteine fein (65 ppi)</t>
  </si>
  <si>
    <t>Biosteine mittel (45 ppi)</t>
  </si>
  <si>
    <t>Beads aus UltraBead</t>
  </si>
  <si>
    <t>Biosteine grob (10 ppi)</t>
  </si>
  <si>
    <t>&lt;--- das ist die maximale Futtermenge bei 22 °C (120 %). Dieser Wert
        wird für die Filterberechnung verwendet.</t>
  </si>
  <si>
    <t>&lt;--- das ist die aktuelle Futtermenge, die die Wassertemperatur
        berücksichtigt</t>
  </si>
  <si>
    <t>maximale Futtermenge</t>
  </si>
  <si>
    <t>Hier kann man das Fischgewicht und die damit verbundene Futtermenge errechnen.</t>
  </si>
  <si>
    <t>Bitte beachte auch die "Allgemeinen Hinweise".</t>
  </si>
  <si>
    <t>Diese Tabelle dient der Ermittlung der Menge eines individuell auszuwählenden Filtermediums.</t>
  </si>
  <si>
    <t xml:space="preserve">Die Oberflächenangaben sind Herstellerangaben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</si>
</sst>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407]dddd\,\ d\.\ mmmm\ yyyy"/>
    <numFmt numFmtId="167" formatCode="#,##0\ _€;[Red]\-#,##0\ _G\r"/>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quot;Ja&quot;;&quot;Ja&quot;;&quot;Nein&quot;"/>
    <numFmt numFmtId="176" formatCode="&quot;Wahr&quot;;&quot;Wahr&quot;;&quot;Falsch&quot;"/>
    <numFmt numFmtId="177" formatCode="&quot;Ein&quot;;&quot;Ein&quot;;&quot;Aus&quot;"/>
    <numFmt numFmtId="178" formatCode="[$€-2]\ #,##0.00_);[Red]\([$€-2]\ #,##0.00\)"/>
  </numFmts>
  <fonts count="54">
    <font>
      <sz val="10"/>
      <color theme="1"/>
      <name val="Arial"/>
      <family val="2"/>
    </font>
    <font>
      <sz val="10"/>
      <color indexed="8"/>
      <name val="Arial"/>
      <family val="2"/>
    </font>
    <font>
      <sz val="10"/>
      <name val="Arial"/>
      <family val="2"/>
    </font>
    <font>
      <b/>
      <sz val="10"/>
      <name val="Arial"/>
      <family val="2"/>
    </font>
    <font>
      <b/>
      <sz val="11"/>
      <name val="Arial"/>
      <family val="2"/>
    </font>
    <font>
      <sz val="11"/>
      <name val="Arial"/>
      <family val="2"/>
    </font>
    <font>
      <b/>
      <sz val="11"/>
      <name val="Tahoma"/>
      <family val="2"/>
    </font>
    <font>
      <b/>
      <sz val="12"/>
      <name val="Arial"/>
      <family val="2"/>
    </font>
    <font>
      <sz val="12"/>
      <name val="Arial"/>
      <family val="2"/>
    </font>
    <font>
      <sz val="10"/>
      <color indexed="8"/>
      <name val="Gill Sans MT"/>
      <family val="0"/>
    </font>
    <font>
      <b/>
      <sz val="10"/>
      <color indexed="8"/>
      <name val="Arial"/>
      <family val="2"/>
    </font>
    <font>
      <b/>
      <sz val="36"/>
      <color indexed="8"/>
      <name val="Comic Sans MS"/>
      <family val="4"/>
    </font>
    <font>
      <b/>
      <u val="single"/>
      <sz val="10"/>
      <color indexed="8"/>
      <name val="Arial"/>
      <family val="2"/>
    </font>
    <font>
      <b/>
      <sz val="11"/>
      <color indexed="8"/>
      <name val="Arial"/>
      <family val="2"/>
    </font>
    <font>
      <b/>
      <sz val="11"/>
      <color indexed="10"/>
      <name val="Arial"/>
      <family val="2"/>
    </font>
    <font>
      <sz val="10"/>
      <color indexed="8"/>
      <name val="Comic Sans MS"/>
      <family val="4"/>
    </font>
    <font>
      <sz val="11"/>
      <color indexed="8"/>
      <name val="Comic Sans MS"/>
      <family val="4"/>
    </font>
    <font>
      <sz val="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16"/>
      <name val="Gill Sans MT"/>
      <family val="2"/>
    </font>
    <font>
      <b/>
      <sz val="15"/>
      <color indexed="16"/>
      <name val="Arial"/>
      <family val="2"/>
    </font>
    <font>
      <b/>
      <sz val="13"/>
      <color indexed="16"/>
      <name val="Arial"/>
      <family val="2"/>
    </font>
    <font>
      <b/>
      <sz val="11"/>
      <color indexed="16"/>
      <name val="Arial"/>
      <family val="2"/>
    </font>
    <font>
      <sz val="10"/>
      <color indexed="52"/>
      <name val="Arial"/>
      <family val="2"/>
    </font>
    <font>
      <sz val="10"/>
      <color indexed="10"/>
      <name val="Arial"/>
      <family val="2"/>
    </font>
    <font>
      <b/>
      <sz val="10"/>
      <color indexed="9"/>
      <name val="Arial"/>
      <family val="2"/>
    </font>
    <font>
      <sz val="8"/>
      <name val="Tahoma"/>
      <family val="2"/>
    </font>
    <font>
      <b/>
      <u val="single"/>
      <sz val="14"/>
      <color indexed="8"/>
      <name val="Comic Sans MS"/>
      <family val="0"/>
    </font>
    <font>
      <b/>
      <sz val="11"/>
      <color indexed="8"/>
      <name val="Comic Sans MS"/>
      <family val="0"/>
    </font>
    <font>
      <b/>
      <u val="single"/>
      <sz val="12"/>
      <color indexed="8"/>
      <name val="Comic Sans MS"/>
      <family val="0"/>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Gill Sans M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92">
    <xf numFmtId="0" fontId="0" fillId="0" borderId="0" xfId="0" applyAlignment="1">
      <alignment/>
    </xf>
    <xf numFmtId="0" fontId="11" fillId="0" borderId="0" xfId="0" applyFont="1" applyAlignment="1">
      <alignment/>
    </xf>
    <xf numFmtId="0" fontId="2" fillId="0" borderId="0" xfId="0" applyFont="1" applyAlignment="1">
      <alignment/>
    </xf>
    <xf numFmtId="0" fontId="0" fillId="0" borderId="0" xfId="0" applyAlignment="1">
      <alignment vertical="top"/>
    </xf>
    <xf numFmtId="0" fontId="12" fillId="0" borderId="0" xfId="0" applyFont="1" applyAlignment="1">
      <alignment vertical="top"/>
    </xf>
    <xf numFmtId="0" fontId="2" fillId="0" borderId="0" xfId="0" applyFont="1" applyAlignment="1" applyProtection="1">
      <alignment/>
      <protection/>
    </xf>
    <xf numFmtId="0" fontId="10" fillId="0" borderId="10" xfId="0" applyFont="1" applyFill="1" applyBorder="1" applyAlignment="1">
      <alignment/>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0" xfId="0" applyFont="1" applyAlignment="1">
      <alignment vertical="top"/>
    </xf>
    <xf numFmtId="0" fontId="0" fillId="0" borderId="0" xfId="0" applyAlignment="1">
      <alignment vertical="top" wrapText="1"/>
    </xf>
    <xf numFmtId="164" fontId="2" fillId="0" borderId="14" xfId="0" applyNumberFormat="1" applyFont="1" applyBorder="1" applyAlignment="1" applyProtection="1">
      <alignment horizontal="center"/>
      <protection/>
    </xf>
    <xf numFmtId="0" fontId="0" fillId="0" borderId="11" xfId="0" applyBorder="1" applyAlignment="1">
      <alignment/>
    </xf>
    <xf numFmtId="0" fontId="2" fillId="0" borderId="11" xfId="0" applyFont="1"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horizontal="right"/>
    </xf>
    <xf numFmtId="165" fontId="0" fillId="33" borderId="19" xfId="0" applyNumberFormat="1" applyFill="1" applyBorder="1" applyAlignment="1" applyProtection="1">
      <alignment/>
      <protection locked="0"/>
    </xf>
    <xf numFmtId="0" fontId="0" fillId="0" borderId="20" xfId="0" applyBorder="1" applyAlignment="1">
      <alignment vertical="top"/>
    </xf>
    <xf numFmtId="1" fontId="0" fillId="33" borderId="18" xfId="0" applyNumberFormat="1" applyFill="1" applyBorder="1" applyAlignment="1" applyProtection="1">
      <alignment vertical="top"/>
      <protection locked="0"/>
    </xf>
    <xf numFmtId="1" fontId="0" fillId="0" borderId="19" xfId="0" applyNumberFormat="1" applyFill="1" applyBorder="1" applyAlignment="1">
      <alignment vertical="top"/>
    </xf>
    <xf numFmtId="3" fontId="13" fillId="0" borderId="20" xfId="0" applyNumberFormat="1" applyFont="1" applyBorder="1" applyAlignment="1">
      <alignment/>
    </xf>
    <xf numFmtId="0" fontId="4" fillId="0" borderId="18" xfId="0" applyFont="1" applyBorder="1" applyAlignment="1">
      <alignment/>
    </xf>
    <xf numFmtId="0" fontId="13" fillId="0" borderId="10" xfId="0" applyFont="1" applyBorder="1" applyAlignment="1">
      <alignment/>
    </xf>
    <xf numFmtId="3" fontId="13" fillId="0" borderId="12" xfId="0" applyNumberFormat="1" applyFont="1" applyBorder="1" applyAlignment="1">
      <alignment/>
    </xf>
    <xf numFmtId="0" fontId="2" fillId="0" borderId="0" xfId="51" applyFont="1" applyFill="1" applyBorder="1" applyProtection="1">
      <alignment/>
      <protection/>
    </xf>
    <xf numFmtId="0" fontId="2" fillId="0" borderId="0" xfId="51" applyFont="1" applyFill="1" applyProtection="1">
      <alignment/>
      <protection/>
    </xf>
    <xf numFmtId="0" fontId="3" fillId="0" borderId="0" xfId="51" applyFont="1" applyFill="1" applyBorder="1" applyProtection="1">
      <alignment/>
      <protection/>
    </xf>
    <xf numFmtId="0" fontId="4" fillId="0" borderId="21" xfId="51" applyFont="1" applyFill="1" applyBorder="1" applyProtection="1">
      <alignment/>
      <protection/>
    </xf>
    <xf numFmtId="0" fontId="5" fillId="0" borderId="21" xfId="51" applyFont="1" applyFill="1" applyBorder="1" applyProtection="1">
      <alignment/>
      <protection/>
    </xf>
    <xf numFmtId="0" fontId="2" fillId="0" borderId="0" xfId="51" applyFont="1" applyFill="1" applyAlignment="1" applyProtection="1">
      <alignment shrinkToFit="1"/>
      <protection/>
    </xf>
    <xf numFmtId="0" fontId="13" fillId="0" borderId="0" xfId="0" applyFont="1" applyAlignment="1">
      <alignment/>
    </xf>
    <xf numFmtId="0" fontId="13" fillId="0" borderId="18" xfId="0" applyFont="1" applyBorder="1" applyAlignment="1">
      <alignment/>
    </xf>
    <xf numFmtId="0" fontId="13" fillId="0" borderId="19" xfId="0" applyFont="1" applyBorder="1" applyAlignment="1">
      <alignment/>
    </xf>
    <xf numFmtId="3" fontId="14" fillId="0" borderId="20" xfId="0" applyNumberFormat="1" applyFont="1" applyBorder="1" applyAlignment="1">
      <alignment vertical="top"/>
    </xf>
    <xf numFmtId="0" fontId="0" fillId="0" borderId="0" xfId="0" applyFill="1" applyBorder="1" applyAlignment="1">
      <alignment vertical="top"/>
    </xf>
    <xf numFmtId="0" fontId="0" fillId="0" borderId="20" xfId="0" applyFill="1" applyBorder="1" applyAlignment="1">
      <alignment vertical="top"/>
    </xf>
    <xf numFmtId="1" fontId="13" fillId="0" borderId="18" xfId="0" applyNumberFormat="1" applyFont="1" applyBorder="1" applyAlignment="1">
      <alignment horizontal="right" vertical="top"/>
    </xf>
    <xf numFmtId="0" fontId="13" fillId="0" borderId="0" xfId="0" applyFont="1" applyBorder="1" applyAlignment="1">
      <alignment vertical="top" wrapText="1"/>
    </xf>
    <xf numFmtId="0" fontId="0" fillId="0" borderId="0" xfId="0" applyBorder="1" applyAlignment="1">
      <alignment/>
    </xf>
    <xf numFmtId="1" fontId="13" fillId="0" borderId="0" xfId="0" applyNumberFormat="1" applyFont="1" applyBorder="1" applyAlignment="1">
      <alignment horizontal="right" vertical="top"/>
    </xf>
    <xf numFmtId="0" fontId="2" fillId="0" borderId="0" xfId="0" applyFont="1" applyBorder="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xf>
    <xf numFmtId="0" fontId="7" fillId="0" borderId="22" xfId="51" applyFont="1" applyFill="1" applyBorder="1" applyProtection="1">
      <alignment/>
      <protection/>
    </xf>
    <xf numFmtId="1" fontId="7" fillId="0" borderId="23" xfId="51" applyNumberFormat="1" applyFont="1" applyFill="1" applyBorder="1" applyProtection="1">
      <alignment/>
      <protection/>
    </xf>
    <xf numFmtId="0" fontId="7" fillId="0" borderId="24" xfId="51" applyFont="1" applyFill="1" applyBorder="1" applyProtection="1">
      <alignment/>
      <protection/>
    </xf>
    <xf numFmtId="0" fontId="8" fillId="0" borderId="0" xfId="51" applyFont="1" applyFill="1" applyProtection="1">
      <alignment/>
      <protection/>
    </xf>
    <xf numFmtId="0" fontId="5" fillId="0" borderId="25" xfId="51" applyFont="1" applyFill="1" applyBorder="1" applyProtection="1">
      <alignment/>
      <protection/>
    </xf>
    <xf numFmtId="173" fontId="5" fillId="0" borderId="21" xfId="51" applyNumberFormat="1" applyFont="1" applyFill="1" applyBorder="1" applyProtection="1">
      <alignment/>
      <protection/>
    </xf>
    <xf numFmtId="0" fontId="5" fillId="0" borderId="26" xfId="51" applyFont="1" applyFill="1" applyBorder="1" applyProtection="1">
      <alignment/>
      <protection/>
    </xf>
    <xf numFmtId="0" fontId="4" fillId="0" borderId="25" xfId="51" applyFont="1" applyFill="1" applyBorder="1" applyProtection="1">
      <alignment/>
      <protection/>
    </xf>
    <xf numFmtId="0" fontId="5" fillId="33" borderId="0" xfId="51" applyFont="1" applyFill="1" applyProtection="1">
      <alignment/>
      <protection locked="0"/>
    </xf>
    <xf numFmtId="2" fontId="4" fillId="0" borderId="21" xfId="51" applyNumberFormat="1" applyFont="1" applyFill="1" applyBorder="1" applyProtection="1">
      <alignment/>
      <protection/>
    </xf>
    <xf numFmtId="0" fontId="4" fillId="0" borderId="26" xfId="51" applyFont="1" applyFill="1" applyBorder="1" applyProtection="1">
      <alignment/>
      <protection/>
    </xf>
    <xf numFmtId="0" fontId="5" fillId="0" borderId="27" xfId="51" applyFont="1" applyFill="1" applyBorder="1" applyProtection="1">
      <alignment/>
      <protection/>
    </xf>
    <xf numFmtId="2" fontId="4" fillId="0" borderId="28" xfId="51" applyNumberFormat="1" applyFont="1" applyFill="1" applyBorder="1" applyProtection="1">
      <alignment/>
      <protection/>
    </xf>
    <xf numFmtId="0" fontId="4" fillId="0" borderId="29" xfId="51" applyFont="1" applyFill="1" applyBorder="1" applyProtection="1">
      <alignment/>
      <protection/>
    </xf>
    <xf numFmtId="0" fontId="7" fillId="0" borderId="21" xfId="51" applyFont="1" applyFill="1" applyBorder="1" applyProtection="1">
      <alignment/>
      <protection/>
    </xf>
    <xf numFmtId="0" fontId="8" fillId="0" borderId="21" xfId="51" applyFont="1" applyFill="1" applyBorder="1" applyProtection="1">
      <alignment/>
      <protection/>
    </xf>
    <xf numFmtId="0" fontId="5" fillId="0" borderId="21" xfId="51" applyFont="1" applyFill="1" applyBorder="1" applyAlignment="1" applyProtection="1">
      <alignment horizontal="left" shrinkToFit="1"/>
      <protection/>
    </xf>
    <xf numFmtId="3" fontId="5" fillId="0" borderId="21" xfId="51" applyNumberFormat="1" applyFont="1" applyFill="1" applyBorder="1" applyAlignment="1" applyProtection="1">
      <alignment horizontal="center"/>
      <protection/>
    </xf>
    <xf numFmtId="0" fontId="5" fillId="0" borderId="21" xfId="51" applyFont="1" applyFill="1" applyBorder="1" applyAlignment="1" applyProtection="1">
      <alignment horizontal="right"/>
      <protection/>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0" fillId="33" borderId="21" xfId="0" applyFill="1" applyBorder="1" applyAlignment="1" applyProtection="1">
      <alignment/>
      <protection locked="0"/>
    </xf>
    <xf numFmtId="164" fontId="0" fillId="0" borderId="21" xfId="0" applyNumberFormat="1" applyBorder="1" applyAlignment="1">
      <alignment/>
    </xf>
    <xf numFmtId="0" fontId="0" fillId="33" borderId="25" xfId="0" applyFill="1" applyBorder="1" applyAlignment="1" applyProtection="1">
      <alignment/>
      <protection locked="0"/>
    </xf>
    <xf numFmtId="3" fontId="0" fillId="0" borderId="26" xfId="0" applyNumberFormat="1" applyBorder="1" applyAlignment="1">
      <alignment/>
    </xf>
    <xf numFmtId="0" fontId="0" fillId="33" borderId="27" xfId="0" applyFill="1" applyBorder="1" applyAlignment="1" applyProtection="1">
      <alignment/>
      <protection locked="0"/>
    </xf>
    <xf numFmtId="0" fontId="0" fillId="33" borderId="28" xfId="0" applyFill="1" applyBorder="1" applyAlignment="1" applyProtection="1">
      <alignment/>
      <protection locked="0"/>
    </xf>
    <xf numFmtId="164" fontId="0" fillId="0" borderId="28" xfId="0" applyNumberFormat="1" applyBorder="1" applyAlignment="1">
      <alignment/>
    </xf>
    <xf numFmtId="3" fontId="0" fillId="0" borderId="29" xfId="0" applyNumberFormat="1" applyBorder="1" applyAlignment="1">
      <alignment/>
    </xf>
    <xf numFmtId="0" fontId="16" fillId="0" borderId="0" xfId="0" applyFont="1" applyAlignment="1">
      <alignment vertical="top" wrapText="1"/>
    </xf>
    <xf numFmtId="0" fontId="14" fillId="0" borderId="18" xfId="0" applyFont="1" applyBorder="1" applyAlignment="1">
      <alignment vertical="top" wrapText="1"/>
    </xf>
    <xf numFmtId="0" fontId="14" fillId="0" borderId="18" xfId="0" applyFont="1" applyBorder="1" applyAlignment="1">
      <alignment vertical="top"/>
    </xf>
    <xf numFmtId="0" fontId="14" fillId="0" borderId="19" xfId="0" applyFont="1" applyBorder="1" applyAlignment="1">
      <alignment vertical="top"/>
    </xf>
    <xf numFmtId="0" fontId="13" fillId="0" borderId="18" xfId="0" applyFont="1" applyBorder="1" applyAlignment="1">
      <alignment vertical="top" wrapText="1"/>
    </xf>
    <xf numFmtId="0" fontId="13" fillId="0" borderId="19" xfId="0" applyFont="1" applyBorder="1" applyAlignment="1">
      <alignment vertical="top"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Futtermenge und Anzahl der täglichen Fütterungen im Verhältnis zur Wassertemperatur</a:t>
            </a:r>
          </a:p>
        </c:rich>
      </c:tx>
      <c:layout>
        <c:manualLayout>
          <c:xMode val="factor"/>
          <c:yMode val="factor"/>
          <c:x val="-0.0015"/>
          <c:y val="-0.0145"/>
        </c:manualLayout>
      </c:layout>
      <c:spPr>
        <a:noFill/>
        <a:ln>
          <a:noFill/>
        </a:ln>
      </c:spPr>
    </c:title>
    <c:plotArea>
      <c:layout>
        <c:manualLayout>
          <c:xMode val="edge"/>
          <c:yMode val="edge"/>
          <c:x val="0.00225"/>
          <c:y val="0.0835"/>
          <c:w val="0.69525"/>
          <c:h val="0.9355"/>
        </c:manualLayout>
      </c:layout>
      <c:barChart>
        <c:barDir val="col"/>
        <c:grouping val="clustered"/>
        <c:varyColors val="0"/>
        <c:ser>
          <c:idx val="0"/>
          <c:order val="0"/>
          <c:tx>
            <c:strRef>
              <c:f>'Berechnung Gewicht und Futter'!$B$90</c:f>
              <c:strCache>
                <c:ptCount val="1"/>
                <c:pt idx="0">
                  <c:v>Futtermenge (%)</c:v>
                </c:pt>
              </c:strCache>
            </c:strRef>
          </c:tx>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 Gewicht und Futter'!$A$91:$A$104</c:f>
              <c:numCache/>
            </c:numRef>
          </c:cat>
          <c:val>
            <c:numRef>
              <c:f>'Berechnung Gewicht und Futter'!$B$91:$B$104</c:f>
              <c:numCache/>
            </c:numRef>
          </c:val>
        </c:ser>
        <c:overlap val="-25"/>
        <c:gapWidth val="75"/>
        <c:axId val="59642369"/>
        <c:axId val="67019274"/>
      </c:barChart>
      <c:lineChart>
        <c:grouping val="standard"/>
        <c:varyColors val="0"/>
        <c:ser>
          <c:idx val="1"/>
          <c:order val="1"/>
          <c:tx>
            <c:strRef>
              <c:f>'Berechnung Gewicht und Futter'!$C$90</c:f>
              <c:strCache>
                <c:ptCount val="1"/>
                <c:pt idx="0">
                  <c:v>Anzahl Fütterungen (pro Tag)</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val>
            <c:numRef>
              <c:f>'Berechnung Gewicht und Futter'!$C$91:$C$104</c:f>
              <c:numCache/>
            </c:numRef>
          </c:val>
          <c:smooth val="0"/>
        </c:ser>
        <c:axId val="66302555"/>
        <c:axId val="59852084"/>
      </c:lineChart>
      <c:catAx>
        <c:axId val="59642369"/>
        <c:scaling>
          <c:orientation val="minMax"/>
        </c:scaling>
        <c:axPos val="b"/>
        <c:delete val="0"/>
        <c:numFmt formatCode="General" sourceLinked="1"/>
        <c:majorTickMark val="none"/>
        <c:minorTickMark val="none"/>
        <c:tickLblPos val="nextTo"/>
        <c:spPr>
          <a:ln w="3175">
            <a:solidFill>
              <a:srgbClr val="808080"/>
            </a:solidFill>
          </a:ln>
        </c:spPr>
        <c:crossAx val="67019274"/>
        <c:crosses val="autoZero"/>
        <c:auto val="1"/>
        <c:lblOffset val="100"/>
        <c:tickLblSkip val="1"/>
        <c:noMultiLvlLbl val="0"/>
      </c:catAx>
      <c:valAx>
        <c:axId val="670192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642369"/>
        <c:crossesAt val="1"/>
        <c:crossBetween val="between"/>
        <c:dispUnits/>
        <c:majorUnit val="10"/>
      </c:valAx>
      <c:catAx>
        <c:axId val="66302555"/>
        <c:scaling>
          <c:orientation val="minMax"/>
        </c:scaling>
        <c:axPos val="b"/>
        <c:delete val="1"/>
        <c:majorTickMark val="out"/>
        <c:minorTickMark val="none"/>
        <c:tickLblPos val="none"/>
        <c:crossAx val="59852084"/>
        <c:crosses val="autoZero"/>
        <c:auto val="1"/>
        <c:lblOffset val="100"/>
        <c:tickLblSkip val="1"/>
        <c:noMultiLvlLbl val="0"/>
      </c:catAx>
      <c:valAx>
        <c:axId val="59852084"/>
        <c:scaling>
          <c:orientation val="minMax"/>
        </c:scaling>
        <c:axPos val="l"/>
        <c:delete val="0"/>
        <c:numFmt formatCode="General" sourceLinked="1"/>
        <c:majorTickMark val="out"/>
        <c:minorTickMark val="none"/>
        <c:tickLblPos val="nextTo"/>
        <c:spPr>
          <a:ln w="3175">
            <a:solidFill>
              <a:srgbClr val="808080"/>
            </a:solidFill>
          </a:ln>
        </c:spPr>
        <c:crossAx val="66302555"/>
        <c:crosses val="max"/>
        <c:crossBetween val="between"/>
        <c:dispUnits/>
      </c:valAx>
      <c:spPr>
        <a:solidFill>
          <a:srgbClr val="FFFFFF"/>
        </a:solidFill>
        <a:ln w="3175">
          <a:noFill/>
        </a:ln>
      </c:spPr>
    </c:plotArea>
    <c:legend>
      <c:legendPos val="r"/>
      <c:layout>
        <c:manualLayout>
          <c:xMode val="edge"/>
          <c:yMode val="edge"/>
          <c:x val="0.23125"/>
          <c:y val="0.942"/>
          <c:w val="0.53475"/>
          <c:h val="0.0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257175</xdr:colOff>
      <xdr:row>38</xdr:row>
      <xdr:rowOff>57150</xdr:rowOff>
    </xdr:from>
    <xdr:ext cx="5133975" cy="257175"/>
    <xdr:sp fLocksText="0">
      <xdr:nvSpPr>
        <xdr:cNvPr id="1" name="Textfeld 2"/>
        <xdr:cNvSpPr txBox="1">
          <a:spLocks noChangeArrowheads="1"/>
        </xdr:cNvSpPr>
      </xdr:nvSpPr>
      <xdr:spPr>
        <a:xfrm>
          <a:off x="1019175" y="7362825"/>
          <a:ext cx="5133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xdr:row>
      <xdr:rowOff>9525</xdr:rowOff>
    </xdr:from>
    <xdr:ext cx="6867525" cy="4419600"/>
    <xdr:sp>
      <xdr:nvSpPr>
        <xdr:cNvPr id="2" name="Textfeld 3"/>
        <xdr:cNvSpPr txBox="1">
          <a:spLocks noChangeArrowheads="1"/>
        </xdr:cNvSpPr>
      </xdr:nvSpPr>
      <xdr:spPr>
        <a:xfrm>
          <a:off x="0" y="866775"/>
          <a:ext cx="6867525" cy="4419600"/>
        </a:xfrm>
        <a:prstGeom prst="rect">
          <a:avLst/>
        </a:prstGeom>
        <a:noFill/>
        <a:ln w="9525" cmpd="sng">
          <a:noFill/>
        </a:ln>
      </xdr:spPr>
      <xdr:txBody>
        <a:bodyPr vertOverflow="clip" wrap="square"/>
        <a:p>
          <a:pPr algn="l">
            <a:defRPr/>
          </a:pPr>
          <a:r>
            <a:rPr lang="en-US" cap="none" sz="1400" b="1" i="0" u="sng" baseline="0">
              <a:solidFill>
                <a:srgbClr val="000000"/>
              </a:solidFill>
              <a:latin typeface="Comic Sans MS"/>
              <a:ea typeface="Comic Sans MS"/>
              <a:cs typeface="Comic Sans MS"/>
            </a:rPr>
            <a:t>Allgemeine Hinweise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Diese Tabelle berücksichtigt mathematische Formeln und Werte, die in der "Koi-Welt" allgemein anerkannt sind. 
</a:t>
          </a:r>
          <a:r>
            <a:rPr lang="en-US" cap="none" sz="1100" b="0" i="0" u="none" baseline="0">
              <a:solidFill>
                <a:srgbClr val="000000"/>
              </a:solidFill>
              <a:latin typeface="Comic Sans MS"/>
              <a:ea typeface="Comic Sans MS"/>
              <a:cs typeface="Comic Sans MS"/>
            </a:rPr>
            <a:t>Ich habe diese Werte und Informationen aus verschiedenen Quellen zusammengetragen und in dieser einen Datei verarbeitet.
</a:t>
          </a:r>
          <a:r>
            <a:rPr lang="en-US" cap="none" sz="1100" b="0" i="0" u="none" baseline="0">
              <a:solidFill>
                <a:srgbClr val="000000"/>
              </a:solidFill>
              <a:latin typeface="Comic Sans MS"/>
              <a:ea typeface="Comic Sans MS"/>
              <a:cs typeface="Comic Sans MS"/>
            </a:rPr>
            <a:t>Selbstverständlich werden nicht die individuellen Gegenbenheiten Deines Teiches und des Umfeldes berücksichtigt. 
</a:t>
          </a:r>
          <a:r>
            <a:rPr lang="en-US" cap="none" sz="1100" b="1" i="0" u="none" baseline="0">
              <a:solidFill>
                <a:srgbClr val="000000"/>
              </a:solidFill>
              <a:latin typeface="Comic Sans MS"/>
              <a:ea typeface="Comic Sans MS"/>
              <a:cs typeface="Comic Sans MS"/>
            </a:rPr>
            <a:t>Die Ergebnisse dieser Berechnungen können daher nur eine kleine Hilfe sein.
</a:t>
          </a:r>
          <a:r>
            <a:rPr lang="en-US" cap="none" sz="1100" b="0" i="0" u="none" baseline="0">
              <a:solidFill>
                <a:srgbClr val="000000"/>
              </a:solidFill>
              <a:latin typeface="Comic Sans MS"/>
              <a:ea typeface="Comic Sans MS"/>
              <a:cs typeface="Comic Sans MS"/>
            </a:rPr>
            <a:t>Bitte fülle nur die grau schattierten Felder aus. Die anderen Felder sind geschützt und beinhalten Werte bzw. Berechnungen. Solltest Du hieran Veränderungen vornehmen wollen, so musst Du den Dokumentschutz  aufheben. Das Dokument ist - bis auf dieses Hinweisblatt - nicht Passwort geschützt.
</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Diese Datei ist dafür gedacht um bei der Ermittlung des täglichen Futterbedarfes und der Planung eines Filters ein ca. Wert der täglichen Futtergabe und</a:t>
          </a:r>
          <a:r>
            <a:rPr lang="en-US" cap="none" sz="1100" b="0" i="0" u="none" baseline="0">
              <a:solidFill>
                <a:srgbClr val="000000"/>
              </a:solidFill>
              <a:latin typeface="Comic Sans MS"/>
              <a:ea typeface="Comic Sans MS"/>
              <a:cs typeface="Comic Sans MS"/>
            </a:rPr>
            <a:t> </a:t>
          </a:r>
          <a:r>
            <a:rPr lang="en-US" cap="none" sz="1100" b="0" i="0" u="none" baseline="0">
              <a:solidFill>
                <a:srgbClr val="000000"/>
              </a:solidFill>
              <a:latin typeface="Comic Sans MS"/>
              <a:ea typeface="Comic Sans MS"/>
              <a:cs typeface="Comic Sans MS"/>
            </a:rPr>
            <a:t>des benötigten Filtermaterials in Relation der Fischmenge zu ermittel. 
</a:t>
          </a:r>
          <a:r>
            <a:rPr lang="en-US" cap="none" sz="1100" b="1" i="0" u="none" baseline="0">
              <a:solidFill>
                <a:srgbClr val="000000"/>
              </a:solidFill>
              <a:latin typeface="Comic Sans MS"/>
              <a:ea typeface="Comic Sans MS"/>
              <a:cs typeface="Comic Sans MS"/>
            </a:rPr>
            <a:t>Oberflächenangaben der Filtermaterialien sind Herstellerangaben! Ich habe die Werte nicht überprüft.
</a:t>
          </a:r>
          <a:r>
            <a:rPr lang="en-US" cap="none" sz="1100" b="1" i="0" u="none" baseline="0">
              <a:solidFill>
                <a:srgbClr val="000000"/>
              </a:solidFill>
              <a:latin typeface="Comic Sans MS"/>
              <a:ea typeface="Comic Sans MS"/>
              <a:cs typeface="Comic Sans MS"/>
            </a:rPr>
            <a:t>Bei der täglichen Futtergabe ist auch der "Gehalt"</a:t>
          </a:r>
          <a:r>
            <a:rPr lang="en-US" cap="none" sz="1100" b="1" i="0" u="none" baseline="0">
              <a:solidFill>
                <a:srgbClr val="000000"/>
              </a:solidFill>
              <a:latin typeface="Comic Sans MS"/>
              <a:ea typeface="Comic Sans MS"/>
              <a:cs typeface="Comic Sans MS"/>
            </a:rPr>
            <a:t> des von Dir verwendeten Futters zu berücksichtigen. Es gibt Futtersorten, die eher etwas zurückhaltender gefüttert werden sollten. Daher sind auch immer die Empfehlungen der Hersteller zu berücksichtigen.
</a:t>
          </a:r>
          <a:r>
            <a:rPr lang="en-US" cap="none" sz="1100" b="1" i="0" u="none" baseline="0">
              <a:solidFill>
                <a:srgbClr val="000000"/>
              </a:solidFill>
              <a:latin typeface="Comic Sans MS"/>
              <a:ea typeface="Comic Sans MS"/>
              <a:cs typeface="Comic Sans MS"/>
            </a:rPr>
            <a:t>
</a:t>
          </a:r>
          <a:r>
            <a:rPr lang="en-US" cap="none" sz="1200" b="1" i="0" u="sng" baseline="0">
              <a:solidFill>
                <a:srgbClr val="000000"/>
              </a:solidFill>
              <a:latin typeface="Comic Sans MS"/>
              <a:ea typeface="Comic Sans MS"/>
              <a:cs typeface="Comic Sans MS"/>
            </a:rPr>
            <a:t>Ich übernehme grundsätzlich keine Haftung für Richtigkeit der Angaben und Ergebnisse.
</a:t>
          </a:r>
          <a:r>
            <a:rPr lang="en-US" cap="none" sz="1100" b="1" i="0" u="none" baseline="0">
              <a:solidFill>
                <a:srgbClr val="000000"/>
              </a:solidFill>
              <a:latin typeface="Comic Sans MS"/>
              <a:ea typeface="Comic Sans MS"/>
              <a:cs typeface="Comic Sans MS"/>
            </a:rPr>
            <a:t>Für Anregungen und Hinweise bin ich dankbar.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47</xdr:row>
      <xdr:rowOff>19050</xdr:rowOff>
    </xdr:from>
    <xdr:to>
      <xdr:col>6</xdr:col>
      <xdr:colOff>19050</xdr:colOff>
      <xdr:row>76</xdr:row>
      <xdr:rowOff>9525</xdr:rowOff>
    </xdr:to>
    <xdr:graphicFrame>
      <xdr:nvGraphicFramePr>
        <xdr:cNvPr id="1" name="Diagramm 17"/>
        <xdr:cNvGraphicFramePr/>
      </xdr:nvGraphicFramePr>
      <xdr:xfrm>
        <a:off x="123825" y="9039225"/>
        <a:ext cx="6800850" cy="468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Nyad">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7"/>
  <sheetViews>
    <sheetView showGridLines="0" zoomScalePageLayoutView="0" workbookViewId="0" topLeftCell="A13">
      <selection activeCell="A32" sqref="A32:I32"/>
    </sheetView>
  </sheetViews>
  <sheetFormatPr defaultColWidth="11.421875" defaultRowHeight="12.75"/>
  <cols>
    <col min="1" max="16384" width="11.421875" style="53" customWidth="1"/>
  </cols>
  <sheetData>
    <row r="1" ht="54.75">
      <c r="A1" s="1" t="s">
        <v>10</v>
      </c>
    </row>
    <row r="26" spans="1:14" ht="16.5">
      <c r="A26" s="54"/>
      <c r="B26" s="54"/>
      <c r="C26" s="54"/>
      <c r="D26" s="54"/>
      <c r="E26" s="54"/>
      <c r="F26" s="54"/>
      <c r="G26" s="54"/>
      <c r="H26" s="54"/>
      <c r="I26" s="54"/>
      <c r="J26" s="54"/>
      <c r="K26" s="54"/>
      <c r="L26" s="54"/>
      <c r="M26" s="54"/>
      <c r="N26" s="54"/>
    </row>
    <row r="27" spans="1:14" ht="16.5">
      <c r="A27" s="54"/>
      <c r="B27" s="54"/>
      <c r="C27" s="54"/>
      <c r="D27" s="54"/>
      <c r="E27" s="54"/>
      <c r="F27" s="54"/>
      <c r="G27" s="54"/>
      <c r="H27" s="54"/>
      <c r="I27" s="54"/>
      <c r="J27" s="54"/>
      <c r="K27" s="54"/>
      <c r="L27" s="54"/>
      <c r="M27" s="54"/>
      <c r="N27" s="54"/>
    </row>
    <row r="28" spans="1:14" ht="16.5">
      <c r="A28" s="55"/>
      <c r="B28" s="54"/>
      <c r="C28" s="54"/>
      <c r="D28" s="54"/>
      <c r="E28" s="54"/>
      <c r="F28" s="54"/>
      <c r="G28" s="54"/>
      <c r="H28" s="54"/>
      <c r="I28" s="54"/>
      <c r="J28" s="54"/>
      <c r="K28" s="54"/>
      <c r="L28" s="54"/>
      <c r="M28" s="54"/>
      <c r="N28" s="54"/>
    </row>
    <row r="29" spans="1:14" ht="16.5">
      <c r="A29" s="54"/>
      <c r="B29" s="54"/>
      <c r="C29" s="54"/>
      <c r="D29" s="54"/>
      <c r="E29" s="54"/>
      <c r="F29" s="54"/>
      <c r="G29" s="54"/>
      <c r="H29" s="54"/>
      <c r="I29" s="54"/>
      <c r="J29" s="54"/>
      <c r="K29" s="54"/>
      <c r="L29" s="54"/>
      <c r="M29" s="54"/>
      <c r="N29" s="54"/>
    </row>
    <row r="30" spans="2:14" ht="16.5">
      <c r="B30" s="54"/>
      <c r="C30" s="54"/>
      <c r="D30" s="54"/>
      <c r="E30" s="54"/>
      <c r="F30" s="54"/>
      <c r="G30" s="54"/>
      <c r="H30" s="54"/>
      <c r="I30" s="54"/>
      <c r="J30" s="54"/>
      <c r="K30" s="54"/>
      <c r="L30" s="54"/>
      <c r="M30" s="54"/>
      <c r="N30" s="54"/>
    </row>
    <row r="31" spans="1:14" ht="16.5">
      <c r="A31" s="54"/>
      <c r="B31" s="54"/>
      <c r="C31" s="54"/>
      <c r="D31" s="54"/>
      <c r="E31" s="54"/>
      <c r="F31" s="54"/>
      <c r="G31" s="54"/>
      <c r="H31" s="54"/>
      <c r="I31" s="54"/>
      <c r="J31" s="54"/>
      <c r="K31" s="54"/>
      <c r="L31" s="54"/>
      <c r="M31" s="54"/>
      <c r="N31" s="54"/>
    </row>
    <row r="32" spans="1:14" ht="16.5">
      <c r="A32" s="86"/>
      <c r="B32" s="86"/>
      <c r="C32" s="86"/>
      <c r="D32" s="86"/>
      <c r="E32" s="86"/>
      <c r="F32" s="86"/>
      <c r="G32" s="86"/>
      <c r="H32" s="86"/>
      <c r="I32" s="86"/>
      <c r="J32" s="54"/>
      <c r="K32" s="54"/>
      <c r="L32" s="54"/>
      <c r="M32" s="54"/>
      <c r="N32" s="54"/>
    </row>
    <row r="33" spans="1:14" ht="16.5">
      <c r="A33" s="54"/>
      <c r="B33" s="54"/>
      <c r="C33" s="54"/>
      <c r="D33" s="54"/>
      <c r="E33" s="54"/>
      <c r="F33" s="54"/>
      <c r="G33" s="54"/>
      <c r="H33" s="54"/>
      <c r="I33" s="54"/>
      <c r="J33" s="54"/>
      <c r="K33" s="54"/>
      <c r="L33" s="54"/>
      <c r="M33" s="54"/>
      <c r="N33" s="54"/>
    </row>
    <row r="34" spans="1:14" ht="16.5">
      <c r="A34" s="55"/>
      <c r="B34" s="54"/>
      <c r="C34" s="54"/>
      <c r="D34" s="54"/>
      <c r="E34" s="54"/>
      <c r="F34" s="54"/>
      <c r="G34" s="54"/>
      <c r="H34" s="54"/>
      <c r="I34" s="54"/>
      <c r="J34" s="54"/>
      <c r="K34" s="54"/>
      <c r="L34" s="54"/>
      <c r="M34" s="54"/>
      <c r="N34" s="54"/>
    </row>
    <row r="35" spans="1:14" ht="16.5">
      <c r="A35" s="54"/>
      <c r="B35" s="54"/>
      <c r="C35" s="54"/>
      <c r="D35" s="54"/>
      <c r="E35" s="54"/>
      <c r="F35" s="54"/>
      <c r="G35" s="54"/>
      <c r="H35" s="54"/>
      <c r="I35" s="54"/>
      <c r="J35" s="54"/>
      <c r="K35" s="54"/>
      <c r="L35" s="54"/>
      <c r="M35" s="54"/>
      <c r="N35" s="54"/>
    </row>
    <row r="36" spans="1:14" ht="16.5">
      <c r="A36" s="54"/>
      <c r="B36" s="54"/>
      <c r="C36" s="54"/>
      <c r="D36" s="54"/>
      <c r="E36" s="54"/>
      <c r="F36" s="54"/>
      <c r="G36" s="54"/>
      <c r="H36" s="54"/>
      <c r="I36" s="54"/>
      <c r="J36" s="54"/>
      <c r="K36" s="54"/>
      <c r="L36" s="54"/>
      <c r="M36" s="54"/>
      <c r="N36" s="54"/>
    </row>
    <row r="37" spans="1:14" ht="16.5">
      <c r="A37" s="54"/>
      <c r="B37" s="54"/>
      <c r="C37" s="54"/>
      <c r="D37" s="54"/>
      <c r="E37" s="54"/>
      <c r="F37" s="54"/>
      <c r="G37" s="54"/>
      <c r="H37" s="54"/>
      <c r="I37" s="54"/>
      <c r="J37" s="54"/>
      <c r="K37" s="54"/>
      <c r="L37" s="54"/>
      <c r="M37" s="54"/>
      <c r="N37" s="54"/>
    </row>
    <row r="38" spans="1:14" ht="16.5">
      <c r="A38" s="54"/>
      <c r="B38" s="54"/>
      <c r="C38" s="54"/>
      <c r="D38" s="54"/>
      <c r="E38" s="54"/>
      <c r="F38" s="54"/>
      <c r="G38" s="54"/>
      <c r="H38" s="54"/>
      <c r="I38" s="54"/>
      <c r="J38" s="54"/>
      <c r="K38" s="54"/>
      <c r="L38" s="54"/>
      <c r="M38" s="54"/>
      <c r="N38" s="54"/>
    </row>
    <row r="39" spans="1:14" ht="16.5">
      <c r="A39" s="54"/>
      <c r="B39" s="54"/>
      <c r="C39" s="54"/>
      <c r="D39" s="54"/>
      <c r="E39" s="54"/>
      <c r="F39" s="54"/>
      <c r="G39" s="54"/>
      <c r="H39" s="54"/>
      <c r="I39" s="54"/>
      <c r="J39" s="54"/>
      <c r="K39" s="54"/>
      <c r="L39" s="54"/>
      <c r="M39" s="54"/>
      <c r="N39" s="54"/>
    </row>
    <row r="40" spans="1:14" ht="16.5">
      <c r="A40" s="54"/>
      <c r="B40" s="54"/>
      <c r="C40" s="54"/>
      <c r="D40" s="54"/>
      <c r="E40" s="54"/>
      <c r="F40" s="54"/>
      <c r="G40" s="54"/>
      <c r="H40" s="54"/>
      <c r="I40" s="54"/>
      <c r="J40" s="54"/>
      <c r="K40" s="54"/>
      <c r="L40" s="54"/>
      <c r="M40" s="54"/>
      <c r="N40" s="54"/>
    </row>
    <row r="41" spans="1:14" ht="16.5">
      <c r="A41" s="54"/>
      <c r="B41" s="54"/>
      <c r="C41" s="54"/>
      <c r="D41" s="54"/>
      <c r="E41" s="54"/>
      <c r="F41" s="54"/>
      <c r="G41" s="54"/>
      <c r="H41" s="54"/>
      <c r="I41" s="54"/>
      <c r="J41" s="54"/>
      <c r="K41" s="54"/>
      <c r="L41" s="54"/>
      <c r="M41" s="54"/>
      <c r="N41" s="54"/>
    </row>
    <row r="42" spans="1:14" ht="16.5">
      <c r="A42" s="54"/>
      <c r="B42" s="54"/>
      <c r="C42" s="54"/>
      <c r="D42" s="54"/>
      <c r="E42" s="54"/>
      <c r="F42" s="54"/>
      <c r="G42" s="54"/>
      <c r="H42" s="54"/>
      <c r="I42" s="54"/>
      <c r="J42" s="54"/>
      <c r="K42" s="54"/>
      <c r="L42" s="54"/>
      <c r="M42" s="54"/>
      <c r="N42" s="54"/>
    </row>
    <row r="43" spans="1:14" ht="16.5">
      <c r="A43" s="54"/>
      <c r="B43" s="54"/>
      <c r="C43" s="54"/>
      <c r="D43" s="54"/>
      <c r="E43" s="54"/>
      <c r="F43" s="54"/>
      <c r="G43" s="54"/>
      <c r="H43" s="54"/>
      <c r="I43" s="54"/>
      <c r="J43" s="54"/>
      <c r="K43" s="54"/>
      <c r="L43" s="54"/>
      <c r="M43" s="54"/>
      <c r="N43" s="54"/>
    </row>
    <row r="44" spans="1:14" ht="16.5">
      <c r="A44" s="54"/>
      <c r="B44" s="54"/>
      <c r="C44" s="54"/>
      <c r="D44" s="54"/>
      <c r="E44" s="54"/>
      <c r="F44" s="54"/>
      <c r="G44" s="54"/>
      <c r="H44" s="54"/>
      <c r="I44" s="54"/>
      <c r="J44" s="54"/>
      <c r="K44" s="54"/>
      <c r="L44" s="54"/>
      <c r="M44" s="54"/>
      <c r="N44" s="54"/>
    </row>
    <row r="45" spans="1:14" ht="16.5">
      <c r="A45" s="54"/>
      <c r="B45" s="54"/>
      <c r="C45" s="54"/>
      <c r="D45" s="54"/>
      <c r="E45" s="54"/>
      <c r="F45" s="54"/>
      <c r="G45" s="54"/>
      <c r="H45" s="54"/>
      <c r="I45" s="54"/>
      <c r="J45" s="54"/>
      <c r="K45" s="54"/>
      <c r="L45" s="54"/>
      <c r="M45" s="54"/>
      <c r="N45" s="54"/>
    </row>
    <row r="46" spans="1:14" ht="16.5">
      <c r="A46" s="54"/>
      <c r="B46" s="54"/>
      <c r="C46" s="54"/>
      <c r="D46" s="54"/>
      <c r="E46" s="54"/>
      <c r="F46" s="54"/>
      <c r="G46" s="54"/>
      <c r="H46" s="54"/>
      <c r="I46" s="54"/>
      <c r="J46" s="54"/>
      <c r="K46" s="54"/>
      <c r="L46" s="54"/>
      <c r="M46" s="54"/>
      <c r="N46" s="54"/>
    </row>
    <row r="47" spans="1:14" ht="16.5">
      <c r="A47" s="54"/>
      <c r="B47" s="54"/>
      <c r="C47" s="54"/>
      <c r="D47" s="54"/>
      <c r="E47" s="54"/>
      <c r="F47" s="54"/>
      <c r="G47" s="54"/>
      <c r="H47" s="54"/>
      <c r="I47" s="54"/>
      <c r="J47" s="54"/>
      <c r="K47" s="54"/>
      <c r="L47" s="54"/>
      <c r="M47" s="54"/>
      <c r="N47" s="54"/>
    </row>
    <row r="48" spans="1:14" ht="16.5">
      <c r="A48" s="54"/>
      <c r="B48" s="54"/>
      <c r="C48" s="54"/>
      <c r="D48" s="54"/>
      <c r="E48" s="54"/>
      <c r="F48" s="54"/>
      <c r="G48" s="54"/>
      <c r="H48" s="54"/>
      <c r="I48" s="54"/>
      <c r="J48" s="54"/>
      <c r="K48" s="54"/>
      <c r="L48" s="54"/>
      <c r="M48" s="54"/>
      <c r="N48" s="54"/>
    </row>
    <row r="49" spans="1:14" ht="16.5">
      <c r="A49" s="54"/>
      <c r="B49" s="54"/>
      <c r="C49" s="54"/>
      <c r="D49" s="54"/>
      <c r="E49" s="54"/>
      <c r="F49" s="54"/>
      <c r="G49" s="54"/>
      <c r="H49" s="54"/>
      <c r="I49" s="54"/>
      <c r="J49" s="54"/>
      <c r="K49" s="54"/>
      <c r="L49" s="54"/>
      <c r="M49" s="54"/>
      <c r="N49" s="54"/>
    </row>
    <row r="50" spans="1:14" ht="16.5">
      <c r="A50" s="54"/>
      <c r="B50" s="54"/>
      <c r="C50" s="54"/>
      <c r="D50" s="54"/>
      <c r="E50" s="54"/>
      <c r="F50" s="54"/>
      <c r="G50" s="54"/>
      <c r="H50" s="54"/>
      <c r="I50" s="54"/>
      <c r="J50" s="54"/>
      <c r="K50" s="54"/>
      <c r="L50" s="54"/>
      <c r="M50" s="54"/>
      <c r="N50" s="54"/>
    </row>
    <row r="51" spans="1:14" ht="16.5">
      <c r="A51" s="54"/>
      <c r="B51" s="54"/>
      <c r="C51" s="54"/>
      <c r="D51" s="54"/>
      <c r="E51" s="54"/>
      <c r="F51" s="54"/>
      <c r="G51" s="54"/>
      <c r="H51" s="54"/>
      <c r="I51" s="54"/>
      <c r="J51" s="54"/>
      <c r="K51" s="54"/>
      <c r="L51" s="54"/>
      <c r="M51" s="54"/>
      <c r="N51" s="54"/>
    </row>
    <row r="52" spans="1:14" ht="16.5">
      <c r="A52" s="54"/>
      <c r="B52" s="54"/>
      <c r="C52" s="54"/>
      <c r="D52" s="54"/>
      <c r="E52" s="54"/>
      <c r="F52" s="54"/>
      <c r="G52" s="54"/>
      <c r="H52" s="54"/>
      <c r="I52" s="54"/>
      <c r="J52" s="54"/>
      <c r="K52" s="54"/>
      <c r="L52" s="54"/>
      <c r="M52" s="54"/>
      <c r="N52" s="54"/>
    </row>
    <row r="53" spans="1:14" ht="16.5">
      <c r="A53" s="54"/>
      <c r="B53" s="54"/>
      <c r="C53" s="54"/>
      <c r="D53" s="54"/>
      <c r="E53" s="54"/>
      <c r="F53" s="54"/>
      <c r="G53" s="54"/>
      <c r="H53" s="54"/>
      <c r="I53" s="54"/>
      <c r="J53" s="54"/>
      <c r="K53" s="54"/>
      <c r="L53" s="54"/>
      <c r="M53" s="54"/>
      <c r="N53" s="54"/>
    </row>
    <row r="54" spans="1:14" ht="16.5">
      <c r="A54" s="54"/>
      <c r="B54" s="54"/>
      <c r="C54" s="54"/>
      <c r="D54" s="54"/>
      <c r="E54" s="54"/>
      <c r="F54" s="54"/>
      <c r="G54" s="54"/>
      <c r="H54" s="54"/>
      <c r="I54" s="54"/>
      <c r="J54" s="54"/>
      <c r="K54" s="54"/>
      <c r="L54" s="54"/>
      <c r="M54" s="54"/>
      <c r="N54" s="54"/>
    </row>
    <row r="55" spans="1:14" ht="16.5">
      <c r="A55" s="54"/>
      <c r="B55" s="54"/>
      <c r="C55" s="54"/>
      <c r="D55" s="54"/>
      <c r="E55" s="54"/>
      <c r="F55" s="54"/>
      <c r="G55" s="54"/>
      <c r="H55" s="54"/>
      <c r="I55" s="54"/>
      <c r="J55" s="54"/>
      <c r="K55" s="54"/>
      <c r="L55" s="54"/>
      <c r="M55" s="54"/>
      <c r="N55" s="54"/>
    </row>
    <row r="56" spans="1:14" ht="16.5">
      <c r="A56" s="54"/>
      <c r="B56" s="54"/>
      <c r="C56" s="54"/>
      <c r="D56" s="54"/>
      <c r="E56" s="54"/>
      <c r="F56" s="54"/>
      <c r="G56" s="54"/>
      <c r="H56" s="54"/>
      <c r="I56" s="54"/>
      <c r="J56" s="54"/>
      <c r="K56" s="54"/>
      <c r="L56" s="54"/>
      <c r="M56" s="54"/>
      <c r="N56" s="54"/>
    </row>
    <row r="57" spans="1:14" ht="16.5">
      <c r="A57" s="54"/>
      <c r="B57" s="54"/>
      <c r="C57" s="54"/>
      <c r="D57" s="54"/>
      <c r="E57" s="54"/>
      <c r="F57" s="54"/>
      <c r="G57" s="54"/>
      <c r="H57" s="54"/>
      <c r="I57" s="54"/>
      <c r="J57" s="54"/>
      <c r="K57" s="54"/>
      <c r="L57" s="54"/>
      <c r="M57" s="54"/>
      <c r="N57" s="54"/>
    </row>
  </sheetData>
  <sheetProtection password="FD17" sheet="1" objects="1" scenarios="1" selectLockedCells="1" selectUnlockedCells="1"/>
  <mergeCells count="1">
    <mergeCell ref="A32:I3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R163"/>
  <sheetViews>
    <sheetView showGridLines="0" tabSelected="1" workbookViewId="0" topLeftCell="A10">
      <selection activeCell="A13" sqref="A13"/>
    </sheetView>
  </sheetViews>
  <sheetFormatPr defaultColWidth="11.421875" defaultRowHeight="12.75"/>
  <cols>
    <col min="1" max="1" width="23.8515625" style="0" customWidth="1"/>
    <col min="2" max="2" width="23.57421875" style="0" bestFit="1" customWidth="1"/>
    <col min="3" max="3" width="25.28125" style="0" customWidth="1"/>
    <col min="4" max="4" width="10.28125" style="0" customWidth="1"/>
    <col min="5" max="5" width="9.140625" style="0" customWidth="1"/>
    <col min="9" max="9" width="15.140625" style="0" customWidth="1"/>
    <col min="10" max="10" width="14.8515625" style="0" bestFit="1" customWidth="1"/>
    <col min="11" max="11" width="25.28125" style="0" bestFit="1" customWidth="1"/>
    <col min="12" max="12" width="27.00390625" style="0" customWidth="1"/>
    <col min="13" max="13" width="16.57421875" style="0" customWidth="1"/>
    <col min="14" max="14" width="25.28125" style="0" bestFit="1" customWidth="1"/>
  </cols>
  <sheetData>
    <row r="1" spans="1:18" ht="54.75">
      <c r="A1" s="1" t="s">
        <v>10</v>
      </c>
      <c r="G1" s="2"/>
      <c r="H1" s="2"/>
      <c r="I1" s="2"/>
      <c r="J1" s="2"/>
      <c r="K1" s="2"/>
      <c r="L1" s="2"/>
      <c r="M1" s="2"/>
      <c r="N1" s="2"/>
      <c r="O1" s="2"/>
      <c r="P1" s="2"/>
      <c r="Q1" s="2"/>
      <c r="R1" s="2"/>
    </row>
    <row r="2" spans="1:18" ht="15">
      <c r="A2" s="42" t="s">
        <v>69</v>
      </c>
      <c r="B2" s="42"/>
      <c r="C2" s="42"/>
      <c r="D2" s="42"/>
      <c r="G2" s="2"/>
      <c r="H2" s="2"/>
      <c r="I2" s="2"/>
      <c r="J2" s="2"/>
      <c r="K2" s="2"/>
      <c r="L2" s="2"/>
      <c r="M2" s="2"/>
      <c r="N2" s="2"/>
      <c r="O2" s="2"/>
      <c r="P2" s="2"/>
      <c r="Q2" s="2"/>
      <c r="R2" s="2"/>
    </row>
    <row r="3" spans="1:18" ht="15">
      <c r="A3" s="42" t="s">
        <v>70</v>
      </c>
      <c r="B3" s="42"/>
      <c r="C3" s="42"/>
      <c r="D3" s="42"/>
      <c r="G3" s="2"/>
      <c r="H3" s="2"/>
      <c r="I3" s="2"/>
      <c r="J3" s="2"/>
      <c r="K3" s="2"/>
      <c r="L3" s="2"/>
      <c r="M3" s="2"/>
      <c r="N3" s="2"/>
      <c r="O3" s="2"/>
      <c r="P3" s="2"/>
      <c r="Q3" s="2"/>
      <c r="R3" s="2"/>
    </row>
    <row r="4" spans="1:18" ht="12.75">
      <c r="A4" s="4"/>
      <c r="K4" s="19"/>
      <c r="L4" s="19"/>
      <c r="M4" s="2"/>
      <c r="N4" s="2"/>
      <c r="O4" s="2"/>
      <c r="P4" s="2"/>
      <c r="Q4" s="2"/>
      <c r="R4" s="2"/>
    </row>
    <row r="5" spans="7:18" ht="12.75">
      <c r="G5" s="2"/>
      <c r="H5" s="2"/>
      <c r="I5" s="2"/>
      <c r="J5" s="2"/>
      <c r="K5" s="2"/>
      <c r="L5" s="2"/>
      <c r="M5" s="2"/>
      <c r="N5" s="2"/>
      <c r="O5" s="2"/>
      <c r="P5" s="2"/>
      <c r="Q5" s="2"/>
      <c r="R5" s="2"/>
    </row>
    <row r="6" spans="7:18" ht="12.75">
      <c r="G6" s="2"/>
      <c r="H6" s="2"/>
      <c r="I6" s="2"/>
      <c r="J6" s="2"/>
      <c r="K6" s="2"/>
      <c r="L6" s="2"/>
      <c r="M6" s="2"/>
      <c r="N6" s="2"/>
      <c r="O6" s="2"/>
      <c r="P6" s="2"/>
      <c r="Q6" s="2"/>
      <c r="R6" s="2"/>
    </row>
    <row r="7" spans="1:18" ht="15">
      <c r="A7" s="34" t="s">
        <v>11</v>
      </c>
      <c r="B7" s="35">
        <f>SUM(F13:F44)</f>
        <v>0</v>
      </c>
      <c r="C7" s="21"/>
      <c r="D7" s="21"/>
      <c r="E7" s="22"/>
      <c r="F7" s="21"/>
      <c r="G7" s="22"/>
      <c r="H7" s="22"/>
      <c r="I7" s="22"/>
      <c r="J7" s="23"/>
      <c r="K7" s="2"/>
      <c r="O7" s="2"/>
      <c r="P7" s="2"/>
      <c r="Q7" s="2"/>
      <c r="R7" s="2"/>
    </row>
    <row r="8" spans="1:18" ht="15">
      <c r="A8" s="26" t="s">
        <v>19</v>
      </c>
      <c r="B8" s="27" t="s">
        <v>20</v>
      </c>
      <c r="C8" s="28">
        <v>0.01</v>
      </c>
      <c r="D8" s="32">
        <f>B7*C8</f>
        <v>0</v>
      </c>
      <c r="E8" s="33" t="s">
        <v>21</v>
      </c>
      <c r="F8" s="43"/>
      <c r="G8" s="33"/>
      <c r="H8" s="33"/>
      <c r="I8" s="33"/>
      <c r="J8" s="44"/>
      <c r="K8" s="2"/>
      <c r="O8" s="2"/>
      <c r="P8" s="2"/>
      <c r="Q8" s="2"/>
      <c r="R8" s="2"/>
    </row>
    <row r="9" spans="1:18" s="3" customFormat="1" ht="31.5" customHeight="1">
      <c r="A9" s="29" t="s">
        <v>13</v>
      </c>
      <c r="B9" s="30">
        <v>22</v>
      </c>
      <c r="C9" s="31">
        <f>LOOKUP(B9,A91:A104,B91:B104)</f>
        <v>120</v>
      </c>
      <c r="D9" s="45">
        <f>D8/100*C9</f>
        <v>0</v>
      </c>
      <c r="E9" s="87" t="s">
        <v>67</v>
      </c>
      <c r="F9" s="88"/>
      <c r="G9" s="88"/>
      <c r="H9" s="88"/>
      <c r="I9" s="88"/>
      <c r="J9" s="89"/>
      <c r="K9" s="18"/>
      <c r="O9" s="18"/>
      <c r="P9" s="18"/>
      <c r="Q9" s="18"/>
      <c r="R9" s="18"/>
    </row>
    <row r="10" spans="1:18" ht="33" customHeight="1">
      <c r="A10" s="47" t="s">
        <v>68</v>
      </c>
      <c r="B10" s="24"/>
      <c r="C10" s="25"/>
      <c r="D10" s="48">
        <f>D8*1.2</f>
        <v>0</v>
      </c>
      <c r="E10" s="90" t="s">
        <v>66</v>
      </c>
      <c r="F10" s="90"/>
      <c r="G10" s="90"/>
      <c r="H10" s="90"/>
      <c r="I10" s="90"/>
      <c r="J10" s="91"/>
      <c r="K10" s="5"/>
      <c r="O10" s="2"/>
      <c r="P10" s="2"/>
      <c r="Q10" s="2"/>
      <c r="R10" s="2"/>
    </row>
    <row r="11" spans="1:18" s="50" customFormat="1" ht="33" customHeight="1" thickBot="1">
      <c r="A11" s="46"/>
      <c r="D11" s="51"/>
      <c r="E11" s="49"/>
      <c r="F11" s="49"/>
      <c r="G11" s="49"/>
      <c r="H11" s="49"/>
      <c r="I11" s="49"/>
      <c r="J11" s="49"/>
      <c r="K11" s="10"/>
      <c r="O11" s="52"/>
      <c r="P11" s="52"/>
      <c r="Q11" s="52"/>
      <c r="R11" s="52"/>
    </row>
    <row r="12" spans="1:18" ht="12.75">
      <c r="A12" s="75" t="s">
        <v>3</v>
      </c>
      <c r="B12" s="76" t="s">
        <v>12</v>
      </c>
      <c r="C12" s="76" t="s">
        <v>4</v>
      </c>
      <c r="D12" s="76" t="s">
        <v>7</v>
      </c>
      <c r="E12" s="76" t="s">
        <v>5</v>
      </c>
      <c r="F12" s="77" t="s">
        <v>6</v>
      </c>
      <c r="G12" s="2"/>
      <c r="H12" s="2"/>
      <c r="O12" s="2"/>
      <c r="P12" s="2"/>
      <c r="Q12" s="2"/>
      <c r="R12" s="2"/>
    </row>
    <row r="13" spans="1:18" ht="12.75">
      <c r="A13" s="80"/>
      <c r="B13" s="78"/>
      <c r="C13" s="78" t="s">
        <v>1</v>
      </c>
      <c r="D13" s="79">
        <f>LOOKUP(C13,A84:A87,B84:B87)</f>
        <v>1.8</v>
      </c>
      <c r="E13" s="78"/>
      <c r="F13" s="81">
        <f aca="true" t="shared" si="0" ref="F13:F20">D13*(E13*E13*E13)/100</f>
        <v>0</v>
      </c>
      <c r="G13" s="2"/>
      <c r="H13" s="2"/>
      <c r="O13" s="2"/>
      <c r="P13" s="2"/>
      <c r="Q13" s="2"/>
      <c r="R13" s="2"/>
    </row>
    <row r="14" spans="1:18" ht="12.75">
      <c r="A14" s="80"/>
      <c r="B14" s="78"/>
      <c r="C14" s="78" t="s">
        <v>1</v>
      </c>
      <c r="D14" s="79">
        <f>LOOKUP(C14,A84:A87,B84:B87)</f>
        <v>1.8</v>
      </c>
      <c r="E14" s="78"/>
      <c r="F14" s="81">
        <f t="shared" si="0"/>
        <v>0</v>
      </c>
      <c r="G14" s="2"/>
      <c r="H14" s="2"/>
      <c r="O14" s="2"/>
      <c r="P14" s="2"/>
      <c r="Q14" s="2"/>
      <c r="R14" s="2"/>
    </row>
    <row r="15" spans="1:18" ht="12.75">
      <c r="A15" s="80"/>
      <c r="B15" s="78"/>
      <c r="C15" s="78" t="s">
        <v>1</v>
      </c>
      <c r="D15" s="79">
        <f>LOOKUP(C15,A84:A87,B84:B87)</f>
        <v>1.8</v>
      </c>
      <c r="E15" s="78"/>
      <c r="F15" s="81">
        <f t="shared" si="0"/>
        <v>0</v>
      </c>
      <c r="G15" s="2"/>
      <c r="H15" s="2"/>
      <c r="O15" s="2"/>
      <c r="P15" s="2"/>
      <c r="Q15" s="2"/>
      <c r="R15" s="2"/>
    </row>
    <row r="16" spans="1:18" ht="12.75">
      <c r="A16" s="80"/>
      <c r="B16" s="78"/>
      <c r="C16" s="78" t="s">
        <v>1</v>
      </c>
      <c r="D16" s="79">
        <f>LOOKUP(C16,A84:A87,B84:B87)</f>
        <v>1.8</v>
      </c>
      <c r="E16" s="78"/>
      <c r="F16" s="81">
        <f t="shared" si="0"/>
        <v>0</v>
      </c>
      <c r="G16" s="2"/>
      <c r="H16" s="2"/>
      <c r="O16" s="2"/>
      <c r="P16" s="2"/>
      <c r="Q16" s="2"/>
      <c r="R16" s="2"/>
    </row>
    <row r="17" spans="1:18" ht="12.75">
      <c r="A17" s="80"/>
      <c r="B17" s="78"/>
      <c r="C17" s="78" t="s">
        <v>1</v>
      </c>
      <c r="D17" s="79">
        <f>LOOKUP(C17,A84:A87,B84:B87)</f>
        <v>1.8</v>
      </c>
      <c r="E17" s="78"/>
      <c r="F17" s="81">
        <f t="shared" si="0"/>
        <v>0</v>
      </c>
      <c r="G17" s="2"/>
      <c r="H17" s="2"/>
      <c r="O17" s="2"/>
      <c r="P17" s="2"/>
      <c r="Q17" s="2"/>
      <c r="R17" s="2"/>
    </row>
    <row r="18" spans="1:18" ht="12.75">
      <c r="A18" s="80"/>
      <c r="B18" s="78"/>
      <c r="C18" s="78" t="s">
        <v>1</v>
      </c>
      <c r="D18" s="79">
        <f>LOOKUP(C18,A84:A87,B84:B87)</f>
        <v>1.8</v>
      </c>
      <c r="E18" s="78"/>
      <c r="F18" s="81">
        <f t="shared" si="0"/>
        <v>0</v>
      </c>
      <c r="G18" s="2"/>
      <c r="H18" s="2"/>
      <c r="O18" s="2"/>
      <c r="P18" s="2"/>
      <c r="Q18" s="2"/>
      <c r="R18" s="2"/>
    </row>
    <row r="19" spans="1:18" ht="12.75">
      <c r="A19" s="80"/>
      <c r="B19" s="78"/>
      <c r="C19" s="78" t="s">
        <v>1</v>
      </c>
      <c r="D19" s="79">
        <f>LOOKUP(C19,A84:A87,B84:B87)</f>
        <v>1.8</v>
      </c>
      <c r="E19" s="78"/>
      <c r="F19" s="81">
        <f t="shared" si="0"/>
        <v>0</v>
      </c>
      <c r="G19" s="2"/>
      <c r="H19" s="2"/>
      <c r="O19" s="2"/>
      <c r="P19" s="2"/>
      <c r="Q19" s="2"/>
      <c r="R19" s="2"/>
    </row>
    <row r="20" spans="1:18" ht="12.75">
      <c r="A20" s="80"/>
      <c r="B20" s="78"/>
      <c r="C20" s="78" t="s">
        <v>1</v>
      </c>
      <c r="D20" s="79">
        <v>1.6</v>
      </c>
      <c r="E20" s="78"/>
      <c r="F20" s="81">
        <f t="shared" si="0"/>
        <v>0</v>
      </c>
      <c r="G20" s="2"/>
      <c r="H20" s="2"/>
      <c r="O20" s="2"/>
      <c r="P20" s="2"/>
      <c r="Q20" s="2"/>
      <c r="R20" s="2"/>
    </row>
    <row r="21" spans="1:18" ht="12.75">
      <c r="A21" s="80"/>
      <c r="B21" s="78"/>
      <c r="C21" s="78" t="s">
        <v>1</v>
      </c>
      <c r="D21" s="79">
        <f>LOOKUP(C21,A84:A87,B84:B87)</f>
        <v>1.8</v>
      </c>
      <c r="E21" s="78"/>
      <c r="F21" s="81">
        <f>D21*(E21*E21*E21)/100</f>
        <v>0</v>
      </c>
      <c r="G21" s="2"/>
      <c r="H21" s="2"/>
      <c r="O21" s="2"/>
      <c r="P21" s="2"/>
      <c r="Q21" s="2"/>
      <c r="R21" s="2"/>
    </row>
    <row r="22" spans="1:18" ht="12.75">
      <c r="A22" s="80"/>
      <c r="B22" s="78"/>
      <c r="C22" s="78" t="s">
        <v>1</v>
      </c>
      <c r="D22" s="79">
        <f>LOOKUP(C22,A84:A87,B84:B87)</f>
        <v>1.8</v>
      </c>
      <c r="E22" s="78"/>
      <c r="F22" s="81">
        <f>D22*(E22*E22*E22)/100</f>
        <v>0</v>
      </c>
      <c r="G22" s="2"/>
      <c r="H22" s="2"/>
      <c r="O22" s="2"/>
      <c r="P22" s="2"/>
      <c r="Q22" s="2"/>
      <c r="R22" s="2"/>
    </row>
    <row r="23" spans="1:18" ht="12.75">
      <c r="A23" s="80"/>
      <c r="B23" s="78"/>
      <c r="C23" s="78" t="s">
        <v>1</v>
      </c>
      <c r="D23" s="79">
        <f>LOOKUP(C23,A84:A87,B84:B87)</f>
        <v>1.8</v>
      </c>
      <c r="E23" s="78"/>
      <c r="F23" s="81">
        <f>D23*(E23*E23*E23)/100</f>
        <v>0</v>
      </c>
      <c r="G23" s="2"/>
      <c r="H23" s="2"/>
      <c r="M23" s="5"/>
      <c r="N23" s="2"/>
      <c r="O23" s="2"/>
      <c r="P23" s="2"/>
      <c r="Q23" s="2"/>
      <c r="R23" s="2"/>
    </row>
    <row r="24" spans="1:18" ht="12.75">
      <c r="A24" s="80"/>
      <c r="B24" s="78"/>
      <c r="C24" s="78" t="s">
        <v>2</v>
      </c>
      <c r="D24" s="79">
        <f>LOOKUP(C24,A84:A87,B84:B87)</f>
        <v>2</v>
      </c>
      <c r="E24" s="78"/>
      <c r="F24" s="81">
        <f>D24*(E24*E24*E24)/100</f>
        <v>0</v>
      </c>
      <c r="G24" s="2"/>
      <c r="H24" s="2"/>
      <c r="M24" s="5"/>
      <c r="N24" s="2"/>
      <c r="O24" s="2"/>
      <c r="P24" s="2"/>
      <c r="Q24" s="2"/>
      <c r="R24" s="2"/>
    </row>
    <row r="25" spans="1:18" ht="12.75">
      <c r="A25" s="80"/>
      <c r="B25" s="78"/>
      <c r="C25" s="78" t="s">
        <v>1</v>
      </c>
      <c r="D25" s="79">
        <f>LOOKUP(C25,A84:A87,B84:B87)</f>
        <v>1.8</v>
      </c>
      <c r="E25" s="78"/>
      <c r="F25" s="81">
        <f>D25*(E25*E25*E25)/100</f>
        <v>0</v>
      </c>
      <c r="G25" s="2"/>
      <c r="H25" s="2"/>
      <c r="M25" s="5"/>
      <c r="N25" s="2"/>
      <c r="O25" s="2"/>
      <c r="P25" s="2"/>
      <c r="Q25" s="2"/>
      <c r="R25" s="2"/>
    </row>
    <row r="26" spans="1:18" ht="12.75">
      <c r="A26" s="80"/>
      <c r="B26" s="78"/>
      <c r="C26" s="78" t="s">
        <v>1</v>
      </c>
      <c r="D26" s="79">
        <f>LOOKUP(C26,A84:A87,B84:B87)</f>
        <v>1.8</v>
      </c>
      <c r="E26" s="78"/>
      <c r="F26" s="81">
        <f aca="true" t="shared" si="1" ref="F26:F44">D26*(E26*E26*E26)/100</f>
        <v>0</v>
      </c>
      <c r="G26" s="2"/>
      <c r="H26" s="2"/>
      <c r="M26" s="5"/>
      <c r="N26" s="2"/>
      <c r="O26" s="2"/>
      <c r="P26" s="2"/>
      <c r="Q26" s="2"/>
      <c r="R26" s="2"/>
    </row>
    <row r="27" spans="1:18" ht="12.75">
      <c r="A27" s="80"/>
      <c r="B27" s="78"/>
      <c r="C27" s="78" t="s">
        <v>1</v>
      </c>
      <c r="D27" s="79">
        <v>2</v>
      </c>
      <c r="E27" s="78"/>
      <c r="F27" s="81">
        <f t="shared" si="1"/>
        <v>0</v>
      </c>
      <c r="G27" s="2"/>
      <c r="H27" s="2"/>
      <c r="M27" s="5"/>
      <c r="N27" s="2"/>
      <c r="O27" s="2"/>
      <c r="P27" s="2"/>
      <c r="Q27" s="2"/>
      <c r="R27" s="2"/>
    </row>
    <row r="28" spans="1:18" ht="12.75">
      <c r="A28" s="80"/>
      <c r="B28" s="78"/>
      <c r="C28" s="78" t="s">
        <v>1</v>
      </c>
      <c r="D28" s="79">
        <f>LOOKUP(C28,A84:A87,B84:B87)</f>
        <v>1.8</v>
      </c>
      <c r="E28" s="78"/>
      <c r="F28" s="81">
        <f t="shared" si="1"/>
        <v>0</v>
      </c>
      <c r="G28" s="2"/>
      <c r="H28" s="2"/>
      <c r="M28" s="5"/>
      <c r="N28" s="2"/>
      <c r="O28" s="2"/>
      <c r="P28" s="2"/>
      <c r="Q28" s="2"/>
      <c r="R28" s="2"/>
    </row>
    <row r="29" spans="1:18" ht="12.75">
      <c r="A29" s="80"/>
      <c r="B29" s="78"/>
      <c r="C29" s="78" t="s">
        <v>1</v>
      </c>
      <c r="D29" s="79">
        <f>LOOKUP(C29,A84:A87,B84:B87)</f>
        <v>1.8</v>
      </c>
      <c r="E29" s="78"/>
      <c r="F29" s="81">
        <f t="shared" si="1"/>
        <v>0</v>
      </c>
      <c r="G29" s="2"/>
      <c r="H29" s="2"/>
      <c r="M29" s="5"/>
      <c r="N29" s="2"/>
      <c r="O29" s="2"/>
      <c r="P29" s="2"/>
      <c r="Q29" s="2"/>
      <c r="R29" s="2"/>
    </row>
    <row r="30" spans="1:18" ht="12.75">
      <c r="A30" s="80"/>
      <c r="B30" s="78"/>
      <c r="C30" s="78" t="s">
        <v>1</v>
      </c>
      <c r="D30" s="79">
        <v>2</v>
      </c>
      <c r="E30" s="78"/>
      <c r="F30" s="81">
        <f t="shared" si="1"/>
        <v>0</v>
      </c>
      <c r="G30" s="2"/>
      <c r="H30" s="2"/>
      <c r="M30" s="5"/>
      <c r="N30" s="2"/>
      <c r="O30" s="2"/>
      <c r="P30" s="2"/>
      <c r="Q30" s="2"/>
      <c r="R30" s="2"/>
    </row>
    <row r="31" spans="1:18" ht="12.75">
      <c r="A31" s="80"/>
      <c r="B31" s="78"/>
      <c r="C31" s="78" t="s">
        <v>1</v>
      </c>
      <c r="D31" s="79">
        <f>LOOKUP(C31,A84:A87,B84:B87)</f>
        <v>1.8</v>
      </c>
      <c r="E31" s="78"/>
      <c r="F31" s="81">
        <f t="shared" si="1"/>
        <v>0</v>
      </c>
      <c r="G31" s="2"/>
      <c r="H31" s="2"/>
      <c r="M31" s="5"/>
      <c r="N31" s="2"/>
      <c r="O31" s="2"/>
      <c r="P31" s="2"/>
      <c r="Q31" s="2"/>
      <c r="R31" s="2"/>
    </row>
    <row r="32" spans="1:18" ht="12.75">
      <c r="A32" s="80"/>
      <c r="B32" s="78"/>
      <c r="C32" s="78" t="s">
        <v>1</v>
      </c>
      <c r="D32" s="79">
        <f>LOOKUP(C32,A84:A87,B84:B87)</f>
        <v>1.8</v>
      </c>
      <c r="E32" s="78"/>
      <c r="F32" s="81">
        <f aca="true" t="shared" si="2" ref="F32:F39">D32*(E32*E32*E32)/100</f>
        <v>0</v>
      </c>
      <c r="G32" s="2"/>
      <c r="H32" s="2"/>
      <c r="M32" s="5"/>
      <c r="N32" s="2"/>
      <c r="O32" s="2"/>
      <c r="P32" s="2"/>
      <c r="Q32" s="2"/>
      <c r="R32" s="2"/>
    </row>
    <row r="33" spans="1:18" ht="12.75">
      <c r="A33" s="80"/>
      <c r="B33" s="78"/>
      <c r="C33" s="78" t="s">
        <v>1</v>
      </c>
      <c r="D33" s="79">
        <f>LOOKUP(C33,A84:A87,B84:B87)</f>
        <v>1.8</v>
      </c>
      <c r="E33" s="78"/>
      <c r="F33" s="81">
        <f t="shared" si="2"/>
        <v>0</v>
      </c>
      <c r="G33" s="2"/>
      <c r="H33" s="2"/>
      <c r="M33" s="5"/>
      <c r="N33" s="2"/>
      <c r="O33" s="2"/>
      <c r="P33" s="2"/>
      <c r="Q33" s="2"/>
      <c r="R33" s="2"/>
    </row>
    <row r="34" spans="1:18" ht="12.75">
      <c r="A34" s="80"/>
      <c r="B34" s="78"/>
      <c r="C34" s="78" t="s">
        <v>1</v>
      </c>
      <c r="D34" s="79">
        <f>LOOKUP(C34,A84:A87,B84:B87)</f>
        <v>1.8</v>
      </c>
      <c r="E34" s="78">
        <v>0</v>
      </c>
      <c r="F34" s="81">
        <f t="shared" si="2"/>
        <v>0</v>
      </c>
      <c r="G34" s="2"/>
      <c r="H34" s="2"/>
      <c r="M34" s="5"/>
      <c r="N34" s="2"/>
      <c r="O34" s="2"/>
      <c r="P34" s="2"/>
      <c r="Q34" s="2"/>
      <c r="R34" s="2"/>
    </row>
    <row r="35" spans="1:18" ht="12.75">
      <c r="A35" s="80"/>
      <c r="B35" s="78"/>
      <c r="C35" s="78" t="s">
        <v>1</v>
      </c>
      <c r="D35" s="79">
        <f>LOOKUP(C35,A84:A87,B84:B87)</f>
        <v>1.8</v>
      </c>
      <c r="E35" s="78"/>
      <c r="F35" s="81">
        <f t="shared" si="2"/>
        <v>0</v>
      </c>
      <c r="G35" s="2"/>
      <c r="H35" s="2"/>
      <c r="M35" s="5"/>
      <c r="N35" s="2"/>
      <c r="O35" s="2"/>
      <c r="P35" s="2"/>
      <c r="Q35" s="2"/>
      <c r="R35" s="2"/>
    </row>
    <row r="36" spans="1:18" ht="12.75">
      <c r="A36" s="80"/>
      <c r="B36" s="78"/>
      <c r="C36" s="78" t="s">
        <v>1</v>
      </c>
      <c r="D36" s="79">
        <f>LOOKUP(C36,A84:A87,B84:B87)</f>
        <v>1.8</v>
      </c>
      <c r="E36" s="78"/>
      <c r="F36" s="81">
        <f t="shared" si="2"/>
        <v>0</v>
      </c>
      <c r="G36" s="2"/>
      <c r="H36" s="2"/>
      <c r="M36" s="5"/>
      <c r="N36" s="2"/>
      <c r="O36" s="2"/>
      <c r="P36" s="2"/>
      <c r="Q36" s="2"/>
      <c r="R36" s="2"/>
    </row>
    <row r="37" spans="1:18" ht="12.75">
      <c r="A37" s="80"/>
      <c r="B37" s="78"/>
      <c r="C37" s="78" t="s">
        <v>1</v>
      </c>
      <c r="D37" s="79">
        <f>LOOKUP(C37,A84:A87,B84:B87)</f>
        <v>1.8</v>
      </c>
      <c r="E37" s="78"/>
      <c r="F37" s="81">
        <f t="shared" si="2"/>
        <v>0</v>
      </c>
      <c r="G37" s="2"/>
      <c r="H37" s="2"/>
      <c r="M37" s="5"/>
      <c r="N37" s="2"/>
      <c r="O37" s="2"/>
      <c r="P37" s="2"/>
      <c r="Q37" s="2"/>
      <c r="R37" s="2"/>
    </row>
    <row r="38" spans="1:18" ht="12.75">
      <c r="A38" s="80"/>
      <c r="B38" s="78"/>
      <c r="C38" s="78" t="s">
        <v>1</v>
      </c>
      <c r="D38" s="79">
        <f>LOOKUP(C38,A84:A87,B84:B87)</f>
        <v>1.8</v>
      </c>
      <c r="E38" s="78">
        <v>0</v>
      </c>
      <c r="F38" s="81">
        <f t="shared" si="2"/>
        <v>0</v>
      </c>
      <c r="G38" s="2"/>
      <c r="H38" s="2"/>
      <c r="M38" s="5"/>
      <c r="N38" s="2"/>
      <c r="O38" s="2"/>
      <c r="P38" s="2"/>
      <c r="Q38" s="2"/>
      <c r="R38" s="2"/>
    </row>
    <row r="39" spans="1:18" ht="12.75">
      <c r="A39" s="80"/>
      <c r="B39" s="78"/>
      <c r="C39" s="78" t="s">
        <v>1</v>
      </c>
      <c r="D39" s="79">
        <f>LOOKUP(C39,A84:A87,B84:B87)</f>
        <v>1.8</v>
      </c>
      <c r="E39" s="78">
        <v>0</v>
      </c>
      <c r="F39" s="81">
        <f t="shared" si="2"/>
        <v>0</v>
      </c>
      <c r="G39" s="2"/>
      <c r="H39" s="2"/>
      <c r="M39" s="5"/>
      <c r="N39" s="2"/>
      <c r="O39" s="2"/>
      <c r="P39" s="2"/>
      <c r="Q39" s="2"/>
      <c r="R39" s="2"/>
    </row>
    <row r="40" spans="1:18" ht="12.75">
      <c r="A40" s="80"/>
      <c r="B40" s="78"/>
      <c r="C40" s="78" t="s">
        <v>1</v>
      </c>
      <c r="D40" s="79">
        <f>LOOKUP(C40,A84:A87,B84:B87)</f>
        <v>1.8</v>
      </c>
      <c r="E40" s="78"/>
      <c r="F40" s="81">
        <f t="shared" si="1"/>
        <v>0</v>
      </c>
      <c r="G40" s="2"/>
      <c r="H40" s="2"/>
      <c r="M40" s="5"/>
      <c r="N40" s="2"/>
      <c r="O40" s="2"/>
      <c r="P40" s="2"/>
      <c r="Q40" s="2"/>
      <c r="R40" s="2"/>
    </row>
    <row r="41" spans="1:18" ht="12.75">
      <c r="A41" s="80"/>
      <c r="B41" s="78"/>
      <c r="C41" s="78" t="s">
        <v>8</v>
      </c>
      <c r="D41" s="79">
        <f>LOOKUP(C41,A84:A87,B84:B87)</f>
        <v>1.6</v>
      </c>
      <c r="E41" s="78"/>
      <c r="F41" s="81">
        <f t="shared" si="1"/>
        <v>0</v>
      </c>
      <c r="G41" s="2"/>
      <c r="H41" s="2"/>
      <c r="M41" s="5"/>
      <c r="N41" s="2"/>
      <c r="O41" s="2"/>
      <c r="P41" s="2"/>
      <c r="Q41" s="2"/>
      <c r="R41" s="2"/>
    </row>
    <row r="42" spans="1:18" ht="12.75">
      <c r="A42" s="80"/>
      <c r="B42" s="78"/>
      <c r="C42" s="78" t="s">
        <v>1</v>
      </c>
      <c r="D42" s="79">
        <f>LOOKUP(C42,A84:A87,B84:B87)</f>
        <v>1.8</v>
      </c>
      <c r="E42" s="78"/>
      <c r="F42" s="81">
        <f t="shared" si="1"/>
        <v>0</v>
      </c>
      <c r="G42" s="2"/>
      <c r="H42" s="2"/>
      <c r="M42" s="5"/>
      <c r="N42" s="2"/>
      <c r="O42" s="2"/>
      <c r="P42" s="2"/>
      <c r="Q42" s="2"/>
      <c r="R42" s="2"/>
    </row>
    <row r="43" spans="1:18" ht="12.75">
      <c r="A43" s="80"/>
      <c r="B43" s="78"/>
      <c r="C43" s="78" t="s">
        <v>1</v>
      </c>
      <c r="D43" s="79">
        <f>LOOKUP(C43,A84:A87,B84:B87)</f>
        <v>1.8</v>
      </c>
      <c r="E43" s="78"/>
      <c r="F43" s="81">
        <f t="shared" si="1"/>
        <v>0</v>
      </c>
      <c r="G43" s="2"/>
      <c r="H43" s="2"/>
      <c r="M43" s="5"/>
      <c r="N43" s="2"/>
      <c r="O43" s="2"/>
      <c r="P43" s="2"/>
      <c r="Q43" s="2"/>
      <c r="R43" s="2"/>
    </row>
    <row r="44" spans="1:18" ht="13.5" thickBot="1">
      <c r="A44" s="82"/>
      <c r="B44" s="83"/>
      <c r="C44" s="83" t="s">
        <v>1</v>
      </c>
      <c r="D44" s="84">
        <f>LOOKUP(C44,A84:A87,B84:B87)</f>
        <v>1.8</v>
      </c>
      <c r="E44" s="83"/>
      <c r="F44" s="85">
        <f t="shared" si="1"/>
        <v>0</v>
      </c>
      <c r="G44" s="2"/>
      <c r="H44" s="2"/>
      <c r="M44" s="5"/>
      <c r="N44" s="2"/>
      <c r="O44" s="2"/>
      <c r="P44" s="2"/>
      <c r="Q44" s="2"/>
      <c r="R44" s="2"/>
    </row>
    <row r="45" spans="7:18" ht="12.75">
      <c r="G45" s="2"/>
      <c r="H45" s="2"/>
      <c r="M45" s="5"/>
      <c r="N45" s="2"/>
      <c r="O45" s="2"/>
      <c r="P45" s="2"/>
      <c r="Q45" s="2"/>
      <c r="R45" s="2"/>
    </row>
    <row r="46" spans="7:18" ht="12.75">
      <c r="G46" s="2"/>
      <c r="H46" s="2"/>
      <c r="I46" s="5"/>
      <c r="M46" s="5"/>
      <c r="N46" s="2"/>
      <c r="O46" s="2"/>
      <c r="P46" s="2"/>
      <c r="Q46" s="2"/>
      <c r="R46" s="2"/>
    </row>
    <row r="47" spans="7:18" ht="12.75">
      <c r="G47" s="2"/>
      <c r="H47" s="2"/>
      <c r="I47" s="5"/>
      <c r="M47" s="5"/>
      <c r="N47" s="2"/>
      <c r="O47" s="2"/>
      <c r="P47" s="2"/>
      <c r="Q47" s="2"/>
      <c r="R47" s="2"/>
    </row>
    <row r="48" spans="7:18" ht="12.75">
      <c r="G48" s="2"/>
      <c r="H48" s="2"/>
      <c r="I48" s="5"/>
      <c r="M48" s="5"/>
      <c r="N48" s="2"/>
      <c r="O48" s="2"/>
      <c r="P48" s="2"/>
      <c r="Q48" s="2"/>
      <c r="R48" s="2"/>
    </row>
    <row r="49" spans="7:18" ht="12.75">
      <c r="G49" s="2"/>
      <c r="H49" s="2"/>
      <c r="I49" s="5"/>
      <c r="M49" s="5"/>
      <c r="N49" s="2"/>
      <c r="O49" s="2"/>
      <c r="P49" s="2"/>
      <c r="Q49" s="2"/>
      <c r="R49" s="2"/>
    </row>
    <row r="50" spans="7:18" ht="12.75">
      <c r="G50" s="2"/>
      <c r="H50" s="2"/>
      <c r="I50" s="5"/>
      <c r="M50" s="5"/>
      <c r="N50" s="2"/>
      <c r="O50" s="2"/>
      <c r="P50" s="2"/>
      <c r="Q50" s="2"/>
      <c r="R50" s="2"/>
    </row>
    <row r="51" spans="7:18" ht="12.75">
      <c r="G51" s="2"/>
      <c r="H51" s="2"/>
      <c r="I51" s="5"/>
      <c r="M51" s="5"/>
      <c r="N51" s="2"/>
      <c r="O51" s="2"/>
      <c r="P51" s="2"/>
      <c r="Q51" s="2"/>
      <c r="R51" s="2"/>
    </row>
    <row r="52" spans="7:18" ht="12.75">
      <c r="G52" s="2"/>
      <c r="H52" s="2"/>
      <c r="I52" s="5"/>
      <c r="M52" s="5"/>
      <c r="N52" s="2"/>
      <c r="O52" s="2"/>
      <c r="P52" s="2"/>
      <c r="Q52" s="2"/>
      <c r="R52" s="2"/>
    </row>
    <row r="53" spans="7:18" ht="12.75">
      <c r="G53" s="2"/>
      <c r="H53" s="2"/>
      <c r="I53" s="5"/>
      <c r="M53" s="5"/>
      <c r="N53" s="2"/>
      <c r="O53" s="2"/>
      <c r="P53" s="2"/>
      <c r="Q53" s="2"/>
      <c r="R53" s="2"/>
    </row>
    <row r="54" spans="7:18" ht="12.75">
      <c r="G54" s="2"/>
      <c r="H54" s="2"/>
      <c r="I54" s="5"/>
      <c r="M54" s="5"/>
      <c r="N54" s="2"/>
      <c r="O54" s="2"/>
      <c r="P54" s="2"/>
      <c r="Q54" s="2"/>
      <c r="R54" s="2"/>
    </row>
    <row r="55" spans="7:18" ht="12.75">
      <c r="G55" s="2"/>
      <c r="H55" s="2"/>
      <c r="I55" s="5"/>
      <c r="J55" s="5"/>
      <c r="K55" s="5"/>
      <c r="L55" s="5"/>
      <c r="M55" s="5"/>
      <c r="N55" s="2"/>
      <c r="O55" s="2"/>
      <c r="P55" s="2"/>
      <c r="Q55" s="2"/>
      <c r="R55" s="2"/>
    </row>
    <row r="56" spans="7:18" ht="12.75">
      <c r="G56" s="2"/>
      <c r="H56" s="2"/>
      <c r="I56" s="5"/>
      <c r="J56" s="5"/>
      <c r="K56" s="5"/>
      <c r="L56" s="5"/>
      <c r="M56" s="5"/>
      <c r="N56" s="2"/>
      <c r="O56" s="2"/>
      <c r="P56" s="2"/>
      <c r="Q56" s="2"/>
      <c r="R56" s="2"/>
    </row>
    <row r="57" spans="7:18" ht="12.75">
      <c r="G57" s="2"/>
      <c r="H57" s="2"/>
      <c r="I57" s="5"/>
      <c r="J57" s="5"/>
      <c r="K57" s="5"/>
      <c r="L57" s="5"/>
      <c r="M57" s="5"/>
      <c r="N57" s="2"/>
      <c r="O57" s="2"/>
      <c r="P57" s="2"/>
      <c r="Q57" s="2"/>
      <c r="R57" s="2"/>
    </row>
    <row r="58" spans="7:18" ht="12.75">
      <c r="G58" s="2"/>
      <c r="H58" s="2"/>
      <c r="I58" s="5"/>
      <c r="J58" s="5"/>
      <c r="K58" s="5"/>
      <c r="L58" s="5"/>
      <c r="M58" s="5"/>
      <c r="N58" s="2"/>
      <c r="O58" s="2"/>
      <c r="P58" s="2"/>
      <c r="Q58" s="2"/>
      <c r="R58" s="2"/>
    </row>
    <row r="59" spans="7:18" ht="12.75">
      <c r="G59" s="2"/>
      <c r="H59" s="2"/>
      <c r="I59" s="5"/>
      <c r="J59" s="5"/>
      <c r="K59" s="5"/>
      <c r="L59" s="5"/>
      <c r="M59" s="5"/>
      <c r="N59" s="2"/>
      <c r="O59" s="2"/>
      <c r="P59" s="2"/>
      <c r="Q59" s="2"/>
      <c r="R59" s="2"/>
    </row>
    <row r="60" spans="7:18" ht="12.75">
      <c r="G60" s="2"/>
      <c r="H60" s="2"/>
      <c r="I60" s="2"/>
      <c r="J60" s="2"/>
      <c r="K60" s="2"/>
      <c r="L60" s="2"/>
      <c r="M60" s="2"/>
      <c r="N60" s="2"/>
      <c r="O60" s="2"/>
      <c r="P60" s="2"/>
      <c r="Q60" s="2"/>
      <c r="R60" s="2"/>
    </row>
    <row r="61" spans="7:18" ht="12.75">
      <c r="G61" s="2"/>
      <c r="H61" s="2"/>
      <c r="I61" s="2"/>
      <c r="J61" s="2"/>
      <c r="K61" s="2"/>
      <c r="L61" s="2"/>
      <c r="M61" s="2"/>
      <c r="N61" s="2"/>
      <c r="O61" s="2"/>
      <c r="P61" s="2"/>
      <c r="Q61" s="2"/>
      <c r="R61" s="2"/>
    </row>
    <row r="62" spans="7:18" ht="12.75">
      <c r="G62" s="2"/>
      <c r="H62" s="2"/>
      <c r="I62" s="2"/>
      <c r="J62" s="2"/>
      <c r="K62" s="2"/>
      <c r="L62" s="2"/>
      <c r="M62" s="2"/>
      <c r="N62" s="2"/>
      <c r="O62" s="2"/>
      <c r="P62" s="2"/>
      <c r="Q62" s="2"/>
      <c r="R62" s="2"/>
    </row>
    <row r="63" spans="7:18" ht="12.75">
      <c r="G63" s="2"/>
      <c r="H63" s="2"/>
      <c r="I63" s="2"/>
      <c r="J63" s="2"/>
      <c r="K63" s="2"/>
      <c r="L63" s="2"/>
      <c r="M63" s="2"/>
      <c r="N63" s="2"/>
      <c r="O63" s="2"/>
      <c r="P63" s="2"/>
      <c r="Q63" s="2"/>
      <c r="R63" s="2"/>
    </row>
    <row r="64" spans="7:18" ht="12.75">
      <c r="G64" s="2"/>
      <c r="H64" s="2"/>
      <c r="I64" s="2"/>
      <c r="J64" s="2"/>
      <c r="K64" s="2"/>
      <c r="L64" s="2"/>
      <c r="M64" s="2"/>
      <c r="N64" s="2"/>
      <c r="O64" s="2"/>
      <c r="P64" s="2"/>
      <c r="Q64" s="2"/>
      <c r="R64" s="2"/>
    </row>
    <row r="65" spans="7:18" ht="12.75">
      <c r="G65" s="2"/>
      <c r="H65" s="2"/>
      <c r="I65" s="2"/>
      <c r="J65" s="2"/>
      <c r="K65" s="2"/>
      <c r="L65" s="2"/>
      <c r="M65" s="2"/>
      <c r="N65" s="2"/>
      <c r="O65" s="2"/>
      <c r="P65" s="2"/>
      <c r="Q65" s="2"/>
      <c r="R65" s="2"/>
    </row>
    <row r="66" spans="7:18" ht="12.75">
      <c r="G66" s="2"/>
      <c r="H66" s="2"/>
      <c r="I66" s="2"/>
      <c r="J66" s="2"/>
      <c r="K66" s="2"/>
      <c r="L66" s="2"/>
      <c r="M66" s="2"/>
      <c r="N66" s="2"/>
      <c r="O66" s="2"/>
      <c r="P66" s="2"/>
      <c r="Q66" s="2"/>
      <c r="R66" s="2"/>
    </row>
    <row r="67" spans="7:18" ht="12.75">
      <c r="G67" s="2"/>
      <c r="H67" s="2"/>
      <c r="I67" s="2"/>
      <c r="J67" s="2"/>
      <c r="K67" s="2"/>
      <c r="L67" s="2"/>
      <c r="M67" s="2"/>
      <c r="N67" s="2"/>
      <c r="O67" s="2"/>
      <c r="P67" s="2"/>
      <c r="Q67" s="2"/>
      <c r="R67" s="2"/>
    </row>
    <row r="68" spans="7:18" ht="12.75">
      <c r="G68" s="2"/>
      <c r="H68" s="2"/>
      <c r="I68" s="2"/>
      <c r="J68" s="2"/>
      <c r="K68" s="2"/>
      <c r="L68" s="2"/>
      <c r="M68" s="2"/>
      <c r="N68" s="2"/>
      <c r="O68" s="2"/>
      <c r="P68" s="2"/>
      <c r="Q68" s="2"/>
      <c r="R68" s="2"/>
    </row>
    <row r="69" spans="7:18" ht="12.75">
      <c r="G69" s="2"/>
      <c r="H69" s="2"/>
      <c r="I69" s="2"/>
      <c r="J69" s="2"/>
      <c r="K69" s="2"/>
      <c r="L69" s="2"/>
      <c r="M69" s="2"/>
      <c r="N69" s="2"/>
      <c r="O69" s="2"/>
      <c r="P69" s="2"/>
      <c r="Q69" s="2"/>
      <c r="R69" s="2"/>
    </row>
    <row r="70" spans="7:18" ht="12.75">
      <c r="G70" s="2"/>
      <c r="H70" s="2"/>
      <c r="I70" s="2"/>
      <c r="J70" s="2"/>
      <c r="K70" s="2"/>
      <c r="L70" s="2"/>
      <c r="M70" s="2"/>
      <c r="N70" s="2"/>
      <c r="O70" s="2"/>
      <c r="P70" s="2"/>
      <c r="Q70" s="2"/>
      <c r="R70" s="2"/>
    </row>
    <row r="71" spans="7:18" ht="12.75">
      <c r="G71" s="2"/>
      <c r="H71" s="2"/>
      <c r="I71" s="2"/>
      <c r="J71" s="2"/>
      <c r="K71" s="2"/>
      <c r="L71" s="2"/>
      <c r="M71" s="2"/>
      <c r="N71" s="2"/>
      <c r="O71" s="2"/>
      <c r="P71" s="2"/>
      <c r="Q71" s="2"/>
      <c r="R71" s="2"/>
    </row>
    <row r="72" spans="7:18" ht="12.75">
      <c r="G72" s="2"/>
      <c r="H72" s="2"/>
      <c r="I72" s="2"/>
      <c r="J72" s="2"/>
      <c r="K72" s="2"/>
      <c r="L72" s="2"/>
      <c r="M72" s="2"/>
      <c r="N72" s="2"/>
      <c r="O72" s="2"/>
      <c r="P72" s="2"/>
      <c r="Q72" s="2"/>
      <c r="R72" s="2"/>
    </row>
    <row r="73" spans="7:18" ht="12.75">
      <c r="G73" s="2"/>
      <c r="H73" s="2"/>
      <c r="I73" s="2"/>
      <c r="J73" s="2"/>
      <c r="K73" s="2"/>
      <c r="L73" s="2"/>
      <c r="M73" s="2"/>
      <c r="N73" s="2"/>
      <c r="O73" s="2"/>
      <c r="P73" s="2"/>
      <c r="Q73" s="2"/>
      <c r="R73" s="2"/>
    </row>
    <row r="74" spans="7:18" ht="12.75">
      <c r="G74" s="2"/>
      <c r="H74" s="2"/>
      <c r="I74" s="2"/>
      <c r="J74" s="2"/>
      <c r="K74" s="2"/>
      <c r="L74" s="2"/>
      <c r="M74" s="2"/>
      <c r="N74" s="2"/>
      <c r="O74" s="2"/>
      <c r="P74" s="2"/>
      <c r="Q74" s="2"/>
      <c r="R74" s="2"/>
    </row>
    <row r="75" spans="7:18" ht="12.75">
      <c r="G75" s="2"/>
      <c r="H75" s="2"/>
      <c r="I75" s="2"/>
      <c r="J75" s="2"/>
      <c r="K75" s="2"/>
      <c r="L75" s="2"/>
      <c r="M75" s="2"/>
      <c r="N75" s="2"/>
      <c r="O75" s="2"/>
      <c r="P75" s="2"/>
      <c r="Q75" s="2"/>
      <c r="R75" s="2"/>
    </row>
    <row r="76" spans="7:18" ht="12.75">
      <c r="G76" s="2"/>
      <c r="H76" s="2"/>
      <c r="I76" s="2"/>
      <c r="J76" s="2"/>
      <c r="K76" s="2"/>
      <c r="L76" s="2"/>
      <c r="M76" s="2"/>
      <c r="N76" s="2"/>
      <c r="O76" s="2"/>
      <c r="P76" s="2"/>
      <c r="Q76" s="2"/>
      <c r="R76" s="2"/>
    </row>
    <row r="77" spans="7:18" ht="12.75">
      <c r="G77" s="2"/>
      <c r="H77" s="2"/>
      <c r="I77" s="2"/>
      <c r="J77" s="2"/>
      <c r="K77" s="2"/>
      <c r="L77" s="2"/>
      <c r="M77" s="2"/>
      <c r="N77" s="2"/>
      <c r="O77" s="2"/>
      <c r="P77" s="2"/>
      <c r="Q77" s="2"/>
      <c r="R77" s="2"/>
    </row>
    <row r="78" spans="7:18" ht="12.75">
      <c r="G78" s="2"/>
      <c r="H78" s="2"/>
      <c r="I78" s="2"/>
      <c r="J78" s="2"/>
      <c r="K78" s="2"/>
      <c r="L78" s="2"/>
      <c r="M78" s="2"/>
      <c r="N78" s="2"/>
      <c r="O78" s="2"/>
      <c r="P78" s="2"/>
      <c r="Q78" s="2"/>
      <c r="R78" s="2"/>
    </row>
    <row r="79" spans="7:18" ht="12.75">
      <c r="G79" s="2"/>
      <c r="H79" s="2"/>
      <c r="I79" s="2"/>
      <c r="J79" s="2"/>
      <c r="K79" s="2"/>
      <c r="L79" s="2"/>
      <c r="M79" s="2"/>
      <c r="N79" s="2"/>
      <c r="O79" s="2"/>
      <c r="P79" s="2"/>
      <c r="Q79" s="2"/>
      <c r="R79" s="2"/>
    </row>
    <row r="80" spans="7:18" ht="12.75">
      <c r="G80" s="2"/>
      <c r="H80" s="2"/>
      <c r="I80" s="2"/>
      <c r="J80" s="2"/>
      <c r="K80" s="2"/>
      <c r="L80" s="2"/>
      <c r="M80" s="2"/>
      <c r="N80" s="2"/>
      <c r="O80" s="2"/>
      <c r="P80" s="2"/>
      <c r="Q80" s="2"/>
      <c r="R80" s="2"/>
    </row>
    <row r="81" spans="1:18" ht="12.75">
      <c r="A81" s="6" t="s">
        <v>15</v>
      </c>
      <c r="B81" s="7"/>
      <c r="C81" s="8"/>
      <c r="G81" s="2"/>
      <c r="H81" s="2"/>
      <c r="I81" s="2"/>
      <c r="J81" s="2"/>
      <c r="K81" s="2"/>
      <c r="L81" s="2"/>
      <c r="M81" s="2"/>
      <c r="N81" s="2"/>
      <c r="O81" s="2"/>
      <c r="P81" s="2"/>
      <c r="Q81" s="2"/>
      <c r="R81" s="2"/>
    </row>
    <row r="82" spans="1:18" ht="12.75">
      <c r="A82" s="9" t="s">
        <v>0</v>
      </c>
      <c r="B82" s="10"/>
      <c r="C82" s="11"/>
      <c r="G82" s="2"/>
      <c r="H82" s="2"/>
      <c r="I82" s="2"/>
      <c r="J82" s="2"/>
      <c r="K82" s="2"/>
      <c r="L82" s="2"/>
      <c r="M82" s="2"/>
      <c r="N82" s="2"/>
      <c r="O82" s="2"/>
      <c r="P82" s="2"/>
      <c r="Q82" s="2"/>
      <c r="R82" s="2"/>
    </row>
    <row r="83" spans="1:18" ht="12.75">
      <c r="A83" s="9" t="s">
        <v>16</v>
      </c>
      <c r="B83" s="10"/>
      <c r="C83" s="11"/>
      <c r="G83" s="2"/>
      <c r="H83" s="2"/>
      <c r="I83" s="2"/>
      <c r="J83" s="2"/>
      <c r="K83" s="2"/>
      <c r="L83" s="2"/>
      <c r="M83" s="2"/>
      <c r="N83" s="2"/>
      <c r="O83" s="2"/>
      <c r="P83" s="2"/>
      <c r="Q83" s="2"/>
      <c r="R83" s="2"/>
    </row>
    <row r="84" spans="1:18" ht="12.75">
      <c r="A84" s="9" t="s">
        <v>1</v>
      </c>
      <c r="B84" s="10">
        <v>1.8</v>
      </c>
      <c r="C84" s="11"/>
      <c r="G84" s="2"/>
      <c r="H84" s="2"/>
      <c r="I84" s="2"/>
      <c r="J84" s="2"/>
      <c r="K84" s="2"/>
      <c r="L84" s="2"/>
      <c r="M84" s="2"/>
      <c r="N84" s="2"/>
      <c r="O84" s="2"/>
      <c r="P84" s="2"/>
      <c r="Q84" s="2"/>
      <c r="R84" s="2"/>
    </row>
    <row r="85" spans="1:18" ht="12.75">
      <c r="A85" s="9" t="s">
        <v>9</v>
      </c>
      <c r="B85" s="10">
        <v>2.2</v>
      </c>
      <c r="C85" s="11"/>
      <c r="G85" s="2"/>
      <c r="H85" s="2"/>
      <c r="I85" s="2"/>
      <c r="J85" s="2"/>
      <c r="K85" s="2"/>
      <c r="L85" s="2"/>
      <c r="M85" s="2"/>
      <c r="N85" s="2"/>
      <c r="O85" s="2"/>
      <c r="P85" s="2"/>
      <c r="Q85" s="2"/>
      <c r="R85" s="2"/>
    </row>
    <row r="86" spans="1:18" ht="12.75">
      <c r="A86" s="9" t="s">
        <v>8</v>
      </c>
      <c r="B86" s="10">
        <v>1.6</v>
      </c>
      <c r="C86" s="11"/>
      <c r="G86" s="2"/>
      <c r="H86" s="2"/>
      <c r="I86" s="2"/>
      <c r="J86" s="2"/>
      <c r="K86" s="2"/>
      <c r="L86" s="2"/>
      <c r="M86" s="2"/>
      <c r="N86" s="2"/>
      <c r="O86" s="2"/>
      <c r="P86" s="2"/>
      <c r="Q86" s="2"/>
      <c r="R86" s="2"/>
    </row>
    <row r="87" spans="1:18" ht="12.75">
      <c r="A87" s="9" t="s">
        <v>2</v>
      </c>
      <c r="B87" s="10">
        <v>2</v>
      </c>
      <c r="C87" s="11"/>
      <c r="G87" s="2"/>
      <c r="H87" s="2"/>
      <c r="I87" s="2"/>
      <c r="J87" s="2"/>
      <c r="K87" s="2"/>
      <c r="L87" s="2"/>
      <c r="M87" s="2"/>
      <c r="N87" s="2"/>
      <c r="O87" s="2"/>
      <c r="P87" s="2"/>
      <c r="Q87" s="2"/>
      <c r="R87" s="2"/>
    </row>
    <row r="88" spans="1:18" ht="12.75">
      <c r="A88" s="9"/>
      <c r="B88" s="10"/>
      <c r="C88" s="11"/>
      <c r="G88" s="2"/>
      <c r="H88" s="2"/>
      <c r="I88" s="2"/>
      <c r="J88" s="2"/>
      <c r="K88" s="2"/>
      <c r="L88" s="2"/>
      <c r="M88" s="2"/>
      <c r="N88" s="2"/>
      <c r="O88" s="2"/>
      <c r="P88" s="2"/>
      <c r="Q88" s="2"/>
      <c r="R88" s="2"/>
    </row>
    <row r="89" spans="1:18" ht="12.75">
      <c r="A89" s="9"/>
      <c r="B89" s="10"/>
      <c r="C89" s="11"/>
      <c r="G89" s="2"/>
      <c r="H89" s="2"/>
      <c r="I89" s="2"/>
      <c r="J89" s="2"/>
      <c r="K89" s="2"/>
      <c r="L89" s="2"/>
      <c r="M89" s="2"/>
      <c r="N89" s="2"/>
      <c r="O89" s="2"/>
      <c r="P89" s="2"/>
      <c r="Q89" s="2"/>
      <c r="R89" s="2"/>
    </row>
    <row r="90" spans="1:18" ht="12.75">
      <c r="A90" s="12" t="s">
        <v>18</v>
      </c>
      <c r="B90" s="13" t="s">
        <v>14</v>
      </c>
      <c r="C90" s="14" t="s">
        <v>17</v>
      </c>
      <c r="G90" s="2"/>
      <c r="H90" s="2"/>
      <c r="I90" s="2"/>
      <c r="J90" s="2"/>
      <c r="K90" s="2"/>
      <c r="L90" s="2"/>
      <c r="M90" s="2"/>
      <c r="N90" s="2"/>
      <c r="O90" s="2"/>
      <c r="P90" s="2"/>
      <c r="Q90" s="2"/>
      <c r="R90" s="2"/>
    </row>
    <row r="91" spans="1:18" ht="12.75">
      <c r="A91" s="12">
        <v>4</v>
      </c>
      <c r="B91" s="13">
        <v>10</v>
      </c>
      <c r="C91" s="20"/>
      <c r="G91" s="2"/>
      <c r="H91" s="2"/>
      <c r="I91" s="2"/>
      <c r="J91" s="2"/>
      <c r="K91" s="2"/>
      <c r="L91" s="2"/>
      <c r="M91" s="2"/>
      <c r="N91" s="2"/>
      <c r="O91" s="2"/>
      <c r="P91" s="2"/>
      <c r="Q91" s="2"/>
      <c r="R91" s="2"/>
    </row>
    <row r="92" spans="1:18" ht="12.75">
      <c r="A92" s="12">
        <v>6</v>
      </c>
      <c r="B92" s="13">
        <v>17</v>
      </c>
      <c r="C92" s="20">
        <v>0.1</v>
      </c>
      <c r="G92" s="2"/>
      <c r="H92" s="2"/>
      <c r="I92" s="2"/>
      <c r="J92" s="2"/>
      <c r="K92" s="2"/>
      <c r="L92" s="2"/>
      <c r="M92" s="2"/>
      <c r="N92" s="2"/>
      <c r="O92" s="2"/>
      <c r="P92" s="2"/>
      <c r="Q92" s="2"/>
      <c r="R92" s="2"/>
    </row>
    <row r="93" spans="1:18" ht="12.75">
      <c r="A93" s="12">
        <v>8</v>
      </c>
      <c r="B93" s="13">
        <v>20</v>
      </c>
      <c r="C93" s="20">
        <v>0.2</v>
      </c>
      <c r="G93" s="2"/>
      <c r="H93" s="2"/>
      <c r="I93" s="2"/>
      <c r="J93" s="2"/>
      <c r="K93" s="2"/>
      <c r="L93" s="2"/>
      <c r="M93" s="2"/>
      <c r="N93" s="2"/>
      <c r="O93" s="2"/>
      <c r="P93" s="2"/>
      <c r="Q93" s="2"/>
      <c r="R93" s="2"/>
    </row>
    <row r="94" spans="1:18" ht="12.75">
      <c r="A94" s="12">
        <v>10</v>
      </c>
      <c r="B94" s="13">
        <v>30</v>
      </c>
      <c r="C94" s="14">
        <v>0.5</v>
      </c>
      <c r="G94" s="2"/>
      <c r="H94" s="2"/>
      <c r="I94" s="2"/>
      <c r="J94" s="2"/>
      <c r="K94" s="2"/>
      <c r="L94" s="2"/>
      <c r="M94" s="2"/>
      <c r="N94" s="2"/>
      <c r="O94" s="2"/>
      <c r="P94" s="2"/>
      <c r="Q94" s="2"/>
      <c r="R94" s="2"/>
    </row>
    <row r="95" spans="1:18" ht="12.75">
      <c r="A95" s="12">
        <v>12</v>
      </c>
      <c r="B95" s="13">
        <v>40</v>
      </c>
      <c r="C95" s="14">
        <v>1</v>
      </c>
      <c r="G95" s="2"/>
      <c r="H95" s="2"/>
      <c r="I95" s="2"/>
      <c r="J95" s="2"/>
      <c r="K95" s="2"/>
      <c r="L95" s="2"/>
      <c r="M95" s="2"/>
      <c r="N95" s="2"/>
      <c r="O95" s="2"/>
      <c r="P95" s="2"/>
      <c r="Q95" s="2"/>
      <c r="R95" s="2"/>
    </row>
    <row r="96" spans="1:18" ht="12.75">
      <c r="A96" s="12">
        <v>14</v>
      </c>
      <c r="B96" s="13">
        <v>60</v>
      </c>
      <c r="C96" s="14">
        <v>1</v>
      </c>
      <c r="G96" s="2"/>
      <c r="H96" s="2"/>
      <c r="I96" s="2"/>
      <c r="J96" s="2"/>
      <c r="K96" s="2"/>
      <c r="L96" s="2"/>
      <c r="M96" s="2"/>
      <c r="N96" s="2"/>
      <c r="O96" s="2"/>
      <c r="P96" s="2"/>
      <c r="Q96" s="2"/>
      <c r="R96" s="2"/>
    </row>
    <row r="97" spans="1:18" ht="12.75">
      <c r="A97" s="12">
        <v>16</v>
      </c>
      <c r="B97" s="13">
        <v>70</v>
      </c>
      <c r="C97" s="14">
        <v>2</v>
      </c>
      <c r="G97" s="2"/>
      <c r="H97" s="2"/>
      <c r="I97" s="2"/>
      <c r="J97" s="2"/>
      <c r="K97" s="2"/>
      <c r="L97" s="2"/>
      <c r="M97" s="2"/>
      <c r="N97" s="2"/>
      <c r="O97" s="2"/>
      <c r="P97" s="2"/>
      <c r="Q97" s="2"/>
      <c r="R97" s="2"/>
    </row>
    <row r="98" spans="1:18" ht="12.75">
      <c r="A98" s="12">
        <v>18</v>
      </c>
      <c r="B98" s="13">
        <v>80</v>
      </c>
      <c r="C98" s="14">
        <v>2</v>
      </c>
      <c r="G98" s="2"/>
      <c r="H98" s="2"/>
      <c r="I98" s="2"/>
      <c r="J98" s="2"/>
      <c r="K98" s="2"/>
      <c r="L98" s="2"/>
      <c r="M98" s="2"/>
      <c r="N98" s="2"/>
      <c r="O98" s="2"/>
      <c r="P98" s="2"/>
      <c r="Q98" s="2"/>
      <c r="R98" s="2"/>
    </row>
    <row r="99" spans="1:18" ht="12.75">
      <c r="A99" s="12">
        <v>20</v>
      </c>
      <c r="B99" s="13">
        <v>100</v>
      </c>
      <c r="C99" s="14">
        <v>3</v>
      </c>
      <c r="G99" s="2"/>
      <c r="H99" s="2"/>
      <c r="I99" s="2"/>
      <c r="J99" s="2"/>
      <c r="K99" s="2"/>
      <c r="L99" s="2"/>
      <c r="M99" s="2"/>
      <c r="N99" s="2"/>
      <c r="O99" s="2"/>
      <c r="P99" s="2"/>
      <c r="Q99" s="2"/>
      <c r="R99" s="2"/>
    </row>
    <row r="100" spans="1:18" ht="12.75">
      <c r="A100" s="12">
        <v>22</v>
      </c>
      <c r="B100" s="13">
        <v>120</v>
      </c>
      <c r="C100" s="14">
        <v>4</v>
      </c>
      <c r="G100" s="2"/>
      <c r="H100" s="2"/>
      <c r="I100" s="2"/>
      <c r="J100" s="2"/>
      <c r="K100" s="2"/>
      <c r="L100" s="2"/>
      <c r="M100" s="2"/>
      <c r="N100" s="2"/>
      <c r="O100" s="2"/>
      <c r="P100" s="2"/>
      <c r="Q100" s="2"/>
      <c r="R100" s="2"/>
    </row>
    <row r="101" spans="1:18" ht="12.75">
      <c r="A101" s="12">
        <v>24</v>
      </c>
      <c r="B101" s="13">
        <v>100</v>
      </c>
      <c r="C101" s="14">
        <v>4</v>
      </c>
      <c r="G101" s="2"/>
      <c r="H101" s="2"/>
      <c r="I101" s="2"/>
      <c r="J101" s="2"/>
      <c r="K101" s="2"/>
      <c r="L101" s="2"/>
      <c r="M101" s="2"/>
      <c r="N101" s="2"/>
      <c r="O101" s="2"/>
      <c r="P101" s="2"/>
      <c r="Q101" s="2"/>
      <c r="R101" s="2"/>
    </row>
    <row r="102" spans="1:18" ht="12.75">
      <c r="A102" s="12">
        <v>26</v>
      </c>
      <c r="B102" s="13">
        <v>80</v>
      </c>
      <c r="C102" s="14">
        <v>3</v>
      </c>
      <c r="G102" s="2"/>
      <c r="H102" s="2"/>
      <c r="I102" s="2"/>
      <c r="J102" s="2"/>
      <c r="K102" s="2"/>
      <c r="L102" s="2"/>
      <c r="M102" s="2"/>
      <c r="N102" s="2"/>
      <c r="O102" s="2"/>
      <c r="P102" s="2"/>
      <c r="Q102" s="2"/>
      <c r="R102" s="2"/>
    </row>
    <row r="103" spans="1:18" ht="12.75">
      <c r="A103" s="12">
        <v>28</v>
      </c>
      <c r="B103" s="13">
        <v>60</v>
      </c>
      <c r="C103" s="14">
        <v>2</v>
      </c>
      <c r="G103" s="2"/>
      <c r="H103" s="2"/>
      <c r="I103" s="2"/>
      <c r="J103" s="2"/>
      <c r="K103" s="2"/>
      <c r="L103" s="2"/>
      <c r="M103" s="2"/>
      <c r="N103" s="2"/>
      <c r="O103" s="2"/>
      <c r="P103" s="2"/>
      <c r="Q103" s="2"/>
      <c r="R103" s="2"/>
    </row>
    <row r="104" spans="1:18" ht="12.75">
      <c r="A104" s="15">
        <v>30</v>
      </c>
      <c r="B104" s="16">
        <v>40</v>
      </c>
      <c r="C104" s="17">
        <v>1</v>
      </c>
      <c r="G104" s="2"/>
      <c r="H104" s="2"/>
      <c r="I104" s="2"/>
      <c r="J104" s="2"/>
      <c r="K104" s="2"/>
      <c r="L104" s="2"/>
      <c r="M104" s="2"/>
      <c r="N104" s="2"/>
      <c r="O104" s="2"/>
      <c r="P104" s="2"/>
      <c r="Q104" s="2"/>
      <c r="R104" s="2"/>
    </row>
    <row r="105" spans="7:18" ht="12.75">
      <c r="G105" s="2"/>
      <c r="H105" s="2"/>
      <c r="I105" s="2"/>
      <c r="J105" s="2"/>
      <c r="K105" s="2"/>
      <c r="L105" s="2"/>
      <c r="M105" s="2"/>
      <c r="N105" s="2"/>
      <c r="O105" s="2"/>
      <c r="P105" s="2"/>
      <c r="Q105" s="2"/>
      <c r="R105" s="2"/>
    </row>
    <row r="106" spans="7:18" ht="12.75">
      <c r="G106" s="2"/>
      <c r="H106" s="2"/>
      <c r="I106" s="2"/>
      <c r="J106" s="2"/>
      <c r="K106" s="2"/>
      <c r="L106" s="2"/>
      <c r="M106" s="2"/>
      <c r="N106" s="2"/>
      <c r="O106" s="2"/>
      <c r="P106" s="2"/>
      <c r="Q106" s="2"/>
      <c r="R106" s="2"/>
    </row>
    <row r="107" spans="7:18" ht="12.75">
      <c r="G107" s="2"/>
      <c r="H107" s="2"/>
      <c r="I107" s="2"/>
      <c r="J107" s="2"/>
      <c r="K107" s="2"/>
      <c r="L107" s="2"/>
      <c r="M107" s="2"/>
      <c r="N107" s="2"/>
      <c r="O107" s="2"/>
      <c r="P107" s="2"/>
      <c r="Q107" s="2"/>
      <c r="R107" s="2"/>
    </row>
    <row r="108" spans="7:18" ht="12.75">
      <c r="G108" s="2"/>
      <c r="H108" s="2"/>
      <c r="I108" s="2"/>
      <c r="J108" s="2"/>
      <c r="K108" s="2"/>
      <c r="L108" s="2"/>
      <c r="M108" s="2"/>
      <c r="N108" s="2"/>
      <c r="O108" s="2"/>
      <c r="P108" s="2"/>
      <c r="Q108" s="2"/>
      <c r="R108" s="2"/>
    </row>
    <row r="109" spans="7:18" ht="12.75">
      <c r="G109" s="2"/>
      <c r="H109" s="2"/>
      <c r="I109" s="2"/>
      <c r="J109" s="2"/>
      <c r="K109" s="2"/>
      <c r="L109" s="2"/>
      <c r="M109" s="2"/>
      <c r="N109" s="2"/>
      <c r="O109" s="2"/>
      <c r="P109" s="2"/>
      <c r="Q109" s="2"/>
      <c r="R109" s="2"/>
    </row>
    <row r="110" spans="7:18" ht="12.75">
      <c r="G110" s="2"/>
      <c r="H110" s="2"/>
      <c r="I110" s="2"/>
      <c r="J110" s="2"/>
      <c r="K110" s="2"/>
      <c r="L110" s="2"/>
      <c r="M110" s="2"/>
      <c r="N110" s="2"/>
      <c r="O110" s="2"/>
      <c r="P110" s="2"/>
      <c r="Q110" s="2"/>
      <c r="R110" s="2"/>
    </row>
    <row r="111" spans="7:18" ht="12.75">
      <c r="G111" s="2"/>
      <c r="H111" s="2"/>
      <c r="I111" s="2"/>
      <c r="J111" s="2"/>
      <c r="K111" s="2"/>
      <c r="L111" s="2"/>
      <c r="M111" s="2"/>
      <c r="N111" s="2"/>
      <c r="O111" s="2"/>
      <c r="P111" s="2"/>
      <c r="Q111" s="2"/>
      <c r="R111" s="2"/>
    </row>
    <row r="112" spans="7:18" ht="12.75">
      <c r="G112" s="2"/>
      <c r="H112" s="2"/>
      <c r="I112" s="2"/>
      <c r="J112" s="2"/>
      <c r="K112" s="2"/>
      <c r="L112" s="2"/>
      <c r="M112" s="2"/>
      <c r="N112" s="2"/>
      <c r="O112" s="2"/>
      <c r="P112" s="2"/>
      <c r="Q112" s="2"/>
      <c r="R112" s="2"/>
    </row>
    <row r="113" spans="7:18" ht="12.75">
      <c r="G113" s="2"/>
      <c r="H113" s="2"/>
      <c r="I113" s="2"/>
      <c r="J113" s="2"/>
      <c r="K113" s="2"/>
      <c r="L113" s="2"/>
      <c r="M113" s="2"/>
      <c r="N113" s="2"/>
      <c r="O113" s="2"/>
      <c r="P113" s="2"/>
      <c r="Q113" s="2"/>
      <c r="R113" s="2"/>
    </row>
    <row r="114" spans="7:18" ht="12.75">
      <c r="G114" s="2"/>
      <c r="H114" s="2"/>
      <c r="I114" s="2"/>
      <c r="J114" s="2"/>
      <c r="K114" s="2"/>
      <c r="L114" s="2"/>
      <c r="M114" s="2"/>
      <c r="N114" s="2"/>
      <c r="O114" s="2"/>
      <c r="P114" s="2"/>
      <c r="Q114" s="2"/>
      <c r="R114" s="2"/>
    </row>
    <row r="115" spans="7:18" ht="12.75">
      <c r="G115" s="2"/>
      <c r="H115" s="2"/>
      <c r="I115" s="2"/>
      <c r="J115" s="2"/>
      <c r="K115" s="2"/>
      <c r="L115" s="2"/>
      <c r="M115" s="2"/>
      <c r="N115" s="2"/>
      <c r="O115" s="2"/>
      <c r="P115" s="2"/>
      <c r="Q115" s="2"/>
      <c r="R115" s="2"/>
    </row>
    <row r="116" spans="7:18" ht="12.75">
      <c r="G116" s="2"/>
      <c r="H116" s="2"/>
      <c r="I116" s="2"/>
      <c r="J116" s="2"/>
      <c r="K116" s="2"/>
      <c r="L116" s="2"/>
      <c r="M116" s="2"/>
      <c r="N116" s="2"/>
      <c r="O116" s="2"/>
      <c r="P116" s="2"/>
      <c r="Q116" s="2"/>
      <c r="R116" s="2"/>
    </row>
    <row r="117" spans="7:18" ht="12.75">
      <c r="G117" s="2"/>
      <c r="H117" s="2"/>
      <c r="I117" s="2"/>
      <c r="J117" s="2"/>
      <c r="K117" s="2"/>
      <c r="L117" s="2"/>
      <c r="M117" s="2"/>
      <c r="N117" s="2"/>
      <c r="O117" s="2"/>
      <c r="P117" s="2"/>
      <c r="Q117" s="2"/>
      <c r="R117" s="2"/>
    </row>
    <row r="118" spans="7:18" ht="12.75">
      <c r="G118" s="2"/>
      <c r="H118" s="2"/>
      <c r="I118" s="2"/>
      <c r="J118" s="2"/>
      <c r="K118" s="2"/>
      <c r="L118" s="2"/>
      <c r="M118" s="2"/>
      <c r="N118" s="2"/>
      <c r="O118" s="2"/>
      <c r="P118" s="2"/>
      <c r="Q118" s="2"/>
      <c r="R118" s="2"/>
    </row>
    <row r="119" spans="7:18" ht="12.75">
      <c r="G119" s="2"/>
      <c r="H119" s="2"/>
      <c r="I119" s="2"/>
      <c r="J119" s="2"/>
      <c r="K119" s="2"/>
      <c r="L119" s="2"/>
      <c r="M119" s="2"/>
      <c r="N119" s="2"/>
      <c r="O119" s="2"/>
      <c r="P119" s="2"/>
      <c r="Q119" s="2"/>
      <c r="R119" s="2"/>
    </row>
    <row r="120" spans="7:18" ht="12.75">
      <c r="G120" s="2"/>
      <c r="H120" s="2"/>
      <c r="I120" s="2"/>
      <c r="J120" s="2"/>
      <c r="K120" s="2"/>
      <c r="L120" s="2"/>
      <c r="M120" s="2"/>
      <c r="N120" s="2"/>
      <c r="O120" s="2"/>
      <c r="P120" s="2"/>
      <c r="Q120" s="2"/>
      <c r="R120" s="2"/>
    </row>
    <row r="121" spans="7:18" ht="12.75">
      <c r="G121" s="2"/>
      <c r="H121" s="2"/>
      <c r="I121" s="2"/>
      <c r="J121" s="2"/>
      <c r="K121" s="2"/>
      <c r="L121" s="2"/>
      <c r="M121" s="2"/>
      <c r="N121" s="2"/>
      <c r="O121" s="2"/>
      <c r="P121" s="2"/>
      <c r="Q121" s="2"/>
      <c r="R121" s="2"/>
    </row>
    <row r="122" spans="7:18" ht="12.75">
      <c r="G122" s="2"/>
      <c r="H122" s="2"/>
      <c r="I122" s="2"/>
      <c r="J122" s="2"/>
      <c r="K122" s="2"/>
      <c r="L122" s="2"/>
      <c r="M122" s="2"/>
      <c r="N122" s="2"/>
      <c r="O122" s="2"/>
      <c r="P122" s="2"/>
      <c r="Q122" s="2"/>
      <c r="R122" s="2"/>
    </row>
    <row r="123" spans="7:18" ht="12.75">
      <c r="G123" s="2"/>
      <c r="H123" s="2"/>
      <c r="I123" s="2"/>
      <c r="J123" s="2"/>
      <c r="K123" s="2"/>
      <c r="L123" s="2"/>
      <c r="M123" s="2"/>
      <c r="N123" s="2"/>
      <c r="O123" s="2"/>
      <c r="P123" s="2"/>
      <c r="Q123" s="2"/>
      <c r="R123" s="2"/>
    </row>
    <row r="124" spans="7:18" ht="12.75">
      <c r="G124" s="2"/>
      <c r="H124" s="2"/>
      <c r="I124" s="2"/>
      <c r="J124" s="2"/>
      <c r="K124" s="2"/>
      <c r="L124" s="2"/>
      <c r="M124" s="2"/>
      <c r="N124" s="2"/>
      <c r="O124" s="2"/>
      <c r="P124" s="2"/>
      <c r="Q124" s="2"/>
      <c r="R124" s="2"/>
    </row>
    <row r="125" spans="7:18" ht="12.75">
      <c r="G125" s="2"/>
      <c r="H125" s="2"/>
      <c r="I125" s="2"/>
      <c r="J125" s="2"/>
      <c r="K125" s="2"/>
      <c r="L125" s="2"/>
      <c r="M125" s="2"/>
      <c r="N125" s="2"/>
      <c r="O125" s="2"/>
      <c r="P125" s="2"/>
      <c r="Q125" s="2"/>
      <c r="R125" s="2"/>
    </row>
    <row r="126" spans="7:18" ht="12.75">
      <c r="G126" s="2"/>
      <c r="H126" s="2"/>
      <c r="I126" s="2"/>
      <c r="J126" s="2"/>
      <c r="K126" s="2"/>
      <c r="L126" s="2"/>
      <c r="M126" s="2"/>
      <c r="N126" s="2"/>
      <c r="O126" s="2"/>
      <c r="P126" s="2"/>
      <c r="Q126" s="2"/>
      <c r="R126" s="2"/>
    </row>
    <row r="127" spans="7:18" ht="12.75">
      <c r="G127" s="2"/>
      <c r="H127" s="2"/>
      <c r="I127" s="2"/>
      <c r="J127" s="2"/>
      <c r="K127" s="2"/>
      <c r="L127" s="2"/>
      <c r="M127" s="2"/>
      <c r="N127" s="2"/>
      <c r="O127" s="2"/>
      <c r="P127" s="2"/>
      <c r="Q127" s="2"/>
      <c r="R127" s="2"/>
    </row>
    <row r="128" spans="7:18" ht="12.75">
      <c r="G128" s="2"/>
      <c r="H128" s="2"/>
      <c r="I128" s="2"/>
      <c r="J128" s="2"/>
      <c r="K128" s="2"/>
      <c r="L128" s="2"/>
      <c r="M128" s="2"/>
      <c r="N128" s="2"/>
      <c r="O128" s="2"/>
      <c r="P128" s="2"/>
      <c r="Q128" s="2"/>
      <c r="R128" s="2"/>
    </row>
    <row r="129" spans="7:18" ht="12.75">
      <c r="G129" s="2"/>
      <c r="H129" s="2"/>
      <c r="I129" s="2"/>
      <c r="J129" s="2"/>
      <c r="K129" s="2"/>
      <c r="L129" s="2"/>
      <c r="M129" s="2"/>
      <c r="N129" s="2"/>
      <c r="O129" s="2"/>
      <c r="P129" s="2"/>
      <c r="Q129" s="2"/>
      <c r="R129" s="2"/>
    </row>
    <row r="130" spans="7:18" ht="12.75">
      <c r="G130" s="2"/>
      <c r="H130" s="2"/>
      <c r="I130" s="2"/>
      <c r="J130" s="2"/>
      <c r="K130" s="2"/>
      <c r="L130" s="2"/>
      <c r="M130" s="2"/>
      <c r="N130" s="2"/>
      <c r="O130" s="2"/>
      <c r="P130" s="2"/>
      <c r="Q130" s="2"/>
      <c r="R130" s="2"/>
    </row>
    <row r="131" spans="7:18" ht="12.75">
      <c r="G131" s="2"/>
      <c r="H131" s="2"/>
      <c r="I131" s="2"/>
      <c r="J131" s="2"/>
      <c r="K131" s="2"/>
      <c r="L131" s="2"/>
      <c r="M131" s="2"/>
      <c r="N131" s="2"/>
      <c r="O131" s="2"/>
      <c r="P131" s="2"/>
      <c r="Q131" s="2"/>
      <c r="R131" s="2"/>
    </row>
    <row r="132" spans="7:18" ht="12.75">
      <c r="G132" s="2"/>
      <c r="H132" s="2"/>
      <c r="I132" s="2"/>
      <c r="J132" s="2"/>
      <c r="K132" s="2"/>
      <c r="L132" s="2"/>
      <c r="M132" s="2"/>
      <c r="N132" s="2"/>
      <c r="O132" s="2"/>
      <c r="P132" s="2"/>
      <c r="Q132" s="2"/>
      <c r="R132" s="2"/>
    </row>
    <row r="133" spans="7:18" ht="12.75">
      <c r="G133" s="2"/>
      <c r="H133" s="2"/>
      <c r="I133" s="2"/>
      <c r="J133" s="2"/>
      <c r="K133" s="2"/>
      <c r="L133" s="2"/>
      <c r="M133" s="2"/>
      <c r="N133" s="2"/>
      <c r="O133" s="2"/>
      <c r="P133" s="2"/>
      <c r="Q133" s="2"/>
      <c r="R133" s="2"/>
    </row>
    <row r="134" spans="7:18" ht="12.75">
      <c r="G134" s="2"/>
      <c r="H134" s="2"/>
      <c r="I134" s="2"/>
      <c r="J134" s="2"/>
      <c r="K134" s="2"/>
      <c r="L134" s="2"/>
      <c r="M134" s="2"/>
      <c r="N134" s="2"/>
      <c r="O134" s="2"/>
      <c r="P134" s="2"/>
      <c r="Q134" s="2"/>
      <c r="R134" s="2"/>
    </row>
    <row r="135" spans="7:18" ht="12.75">
      <c r="G135" s="2"/>
      <c r="H135" s="2"/>
      <c r="I135" s="2"/>
      <c r="J135" s="2"/>
      <c r="K135" s="2"/>
      <c r="L135" s="2"/>
      <c r="M135" s="2"/>
      <c r="N135" s="2"/>
      <c r="O135" s="2"/>
      <c r="P135" s="2"/>
      <c r="Q135" s="2"/>
      <c r="R135" s="2"/>
    </row>
    <row r="136" spans="7:18" ht="12.75">
      <c r="G136" s="2"/>
      <c r="H136" s="2"/>
      <c r="I136" s="2"/>
      <c r="J136" s="2"/>
      <c r="K136" s="2"/>
      <c r="L136" s="2"/>
      <c r="M136" s="2"/>
      <c r="N136" s="2"/>
      <c r="O136" s="2"/>
      <c r="P136" s="2"/>
      <c r="Q136" s="2"/>
      <c r="R136" s="2"/>
    </row>
    <row r="137" spans="7:18" ht="12.75">
      <c r="G137" s="2"/>
      <c r="H137" s="2"/>
      <c r="I137" s="2"/>
      <c r="J137" s="2"/>
      <c r="K137" s="2"/>
      <c r="L137" s="2"/>
      <c r="M137" s="2"/>
      <c r="N137" s="2"/>
      <c r="O137" s="2"/>
      <c r="P137" s="2"/>
      <c r="Q137" s="2"/>
      <c r="R137" s="2"/>
    </row>
    <row r="138" spans="7:18" ht="12.75">
      <c r="G138" s="2"/>
      <c r="H138" s="2"/>
      <c r="I138" s="2"/>
      <c r="J138" s="2"/>
      <c r="K138" s="2"/>
      <c r="L138" s="2"/>
      <c r="M138" s="2"/>
      <c r="N138" s="2"/>
      <c r="O138" s="2"/>
      <c r="P138" s="2"/>
      <c r="Q138" s="2"/>
      <c r="R138" s="2"/>
    </row>
    <row r="139" spans="7:18" ht="12.75">
      <c r="G139" s="2"/>
      <c r="H139" s="2"/>
      <c r="I139" s="2"/>
      <c r="J139" s="2"/>
      <c r="K139" s="2"/>
      <c r="L139" s="2"/>
      <c r="M139" s="2"/>
      <c r="N139" s="2"/>
      <c r="O139" s="2"/>
      <c r="P139" s="2"/>
      <c r="Q139" s="2"/>
      <c r="R139" s="2"/>
    </row>
    <row r="140" spans="7:18" ht="12.75">
      <c r="G140" s="2"/>
      <c r="H140" s="2"/>
      <c r="I140" s="2"/>
      <c r="J140" s="2"/>
      <c r="K140" s="2"/>
      <c r="L140" s="2"/>
      <c r="M140" s="2"/>
      <c r="N140" s="2"/>
      <c r="O140" s="2"/>
      <c r="P140" s="2"/>
      <c r="Q140" s="2"/>
      <c r="R140" s="2"/>
    </row>
    <row r="141" spans="7:18" ht="12.75">
      <c r="G141" s="2"/>
      <c r="H141" s="2"/>
      <c r="I141" s="2"/>
      <c r="J141" s="2"/>
      <c r="K141" s="2"/>
      <c r="L141" s="2"/>
      <c r="M141" s="2"/>
      <c r="N141" s="2"/>
      <c r="O141" s="2"/>
      <c r="P141" s="2"/>
      <c r="Q141" s="2"/>
      <c r="R141" s="2"/>
    </row>
    <row r="142" spans="7:18" ht="12.75">
      <c r="G142" s="2"/>
      <c r="H142" s="2"/>
      <c r="I142" s="2"/>
      <c r="J142" s="2"/>
      <c r="K142" s="2"/>
      <c r="L142" s="2"/>
      <c r="M142" s="2"/>
      <c r="N142" s="2"/>
      <c r="O142" s="2"/>
      <c r="P142" s="2"/>
      <c r="Q142" s="2"/>
      <c r="R142" s="2"/>
    </row>
    <row r="143" spans="7:18" ht="12.75">
      <c r="G143" s="2"/>
      <c r="H143" s="2"/>
      <c r="I143" s="2"/>
      <c r="J143" s="2"/>
      <c r="K143" s="2"/>
      <c r="L143" s="2"/>
      <c r="M143" s="2"/>
      <c r="N143" s="2"/>
      <c r="O143" s="2"/>
      <c r="P143" s="2"/>
      <c r="Q143" s="2"/>
      <c r="R143" s="2"/>
    </row>
    <row r="144" spans="7:18" ht="12.75">
      <c r="G144" s="2"/>
      <c r="H144" s="2"/>
      <c r="I144" s="2"/>
      <c r="J144" s="2"/>
      <c r="K144" s="2"/>
      <c r="L144" s="2"/>
      <c r="M144" s="2"/>
      <c r="N144" s="2"/>
      <c r="O144" s="2"/>
      <c r="P144" s="2"/>
      <c r="Q144" s="2"/>
      <c r="R144" s="2"/>
    </row>
    <row r="145" spans="7:18" ht="12.75">
      <c r="G145" s="2"/>
      <c r="H145" s="2"/>
      <c r="I145" s="2"/>
      <c r="J145" s="2"/>
      <c r="K145" s="2"/>
      <c r="L145" s="2"/>
      <c r="M145" s="2"/>
      <c r="N145" s="2"/>
      <c r="O145" s="2"/>
      <c r="P145" s="2"/>
      <c r="Q145" s="2"/>
      <c r="R145" s="2"/>
    </row>
    <row r="146" spans="7:18" ht="12.75">
      <c r="G146" s="2"/>
      <c r="H146" s="2"/>
      <c r="I146" s="2"/>
      <c r="J146" s="2"/>
      <c r="K146" s="2"/>
      <c r="L146" s="2"/>
      <c r="M146" s="2"/>
      <c r="N146" s="2"/>
      <c r="O146" s="2"/>
      <c r="P146" s="2"/>
      <c r="Q146" s="2"/>
      <c r="R146" s="2"/>
    </row>
    <row r="147" spans="7:18" ht="12.75">
      <c r="G147" s="2"/>
      <c r="H147" s="2"/>
      <c r="I147" s="2"/>
      <c r="J147" s="2"/>
      <c r="K147" s="2"/>
      <c r="L147" s="2"/>
      <c r="M147" s="2"/>
      <c r="N147" s="2"/>
      <c r="O147" s="2"/>
      <c r="P147" s="2"/>
      <c r="Q147" s="2"/>
      <c r="R147" s="2"/>
    </row>
    <row r="148" spans="7:18" ht="12.75">
      <c r="G148" s="2"/>
      <c r="H148" s="2"/>
      <c r="I148" s="2"/>
      <c r="J148" s="2"/>
      <c r="K148" s="2"/>
      <c r="L148" s="2"/>
      <c r="M148" s="2"/>
      <c r="N148" s="2"/>
      <c r="O148" s="2"/>
      <c r="P148" s="2"/>
      <c r="Q148" s="2"/>
      <c r="R148" s="2"/>
    </row>
    <row r="149" spans="7:18" ht="12.75">
      <c r="G149" s="2"/>
      <c r="H149" s="2"/>
      <c r="I149" s="2"/>
      <c r="J149" s="2"/>
      <c r="K149" s="2"/>
      <c r="L149" s="2"/>
      <c r="M149" s="2"/>
      <c r="N149" s="2"/>
      <c r="O149" s="2"/>
      <c r="P149" s="2"/>
      <c r="Q149" s="2"/>
      <c r="R149" s="2"/>
    </row>
    <row r="150" spans="7:18" ht="12.75">
      <c r="G150" s="2"/>
      <c r="H150" s="2"/>
      <c r="I150" s="2"/>
      <c r="J150" s="2"/>
      <c r="K150" s="2"/>
      <c r="L150" s="2"/>
      <c r="M150" s="2"/>
      <c r="N150" s="2"/>
      <c r="O150" s="2"/>
      <c r="P150" s="2"/>
      <c r="Q150" s="2"/>
      <c r="R150" s="2"/>
    </row>
    <row r="151" spans="7:18" ht="12.75">
      <c r="G151" s="2"/>
      <c r="H151" s="2"/>
      <c r="I151" s="2"/>
      <c r="J151" s="2"/>
      <c r="K151" s="2"/>
      <c r="L151" s="2"/>
      <c r="M151" s="2"/>
      <c r="N151" s="2"/>
      <c r="O151" s="2"/>
      <c r="P151" s="2"/>
      <c r="Q151" s="2"/>
      <c r="R151" s="2"/>
    </row>
    <row r="152" spans="7:18" ht="12.75">
      <c r="G152" s="2"/>
      <c r="H152" s="2"/>
      <c r="I152" s="2"/>
      <c r="J152" s="2"/>
      <c r="K152" s="2"/>
      <c r="L152" s="2"/>
      <c r="M152" s="2"/>
      <c r="N152" s="2"/>
      <c r="O152" s="2"/>
      <c r="P152" s="2"/>
      <c r="Q152" s="2"/>
      <c r="R152" s="2"/>
    </row>
    <row r="153" spans="7:18" ht="12.75">
      <c r="G153" s="2"/>
      <c r="H153" s="2"/>
      <c r="I153" s="2"/>
      <c r="J153" s="2"/>
      <c r="K153" s="2"/>
      <c r="L153" s="2"/>
      <c r="M153" s="2"/>
      <c r="N153" s="2"/>
      <c r="O153" s="2"/>
      <c r="P153" s="2"/>
      <c r="Q153" s="2"/>
      <c r="R153" s="2"/>
    </row>
    <row r="154" spans="7:18" ht="12.75">
      <c r="G154" s="2"/>
      <c r="H154" s="2"/>
      <c r="I154" s="2"/>
      <c r="J154" s="2"/>
      <c r="K154" s="2"/>
      <c r="L154" s="2"/>
      <c r="M154" s="2"/>
      <c r="N154" s="2"/>
      <c r="O154" s="2"/>
      <c r="P154" s="2"/>
      <c r="Q154" s="2"/>
      <c r="R154" s="2"/>
    </row>
    <row r="155" spans="7:18" ht="12.75">
      <c r="G155" s="2"/>
      <c r="H155" s="2"/>
      <c r="I155" s="2"/>
      <c r="J155" s="2"/>
      <c r="K155" s="2"/>
      <c r="L155" s="2"/>
      <c r="M155" s="2"/>
      <c r="N155" s="2"/>
      <c r="O155" s="2"/>
      <c r="P155" s="2"/>
      <c r="Q155" s="2"/>
      <c r="R155" s="2"/>
    </row>
    <row r="156" spans="7:18" ht="12.75">
      <c r="G156" s="2"/>
      <c r="H156" s="2"/>
      <c r="I156" s="2"/>
      <c r="J156" s="2"/>
      <c r="K156" s="2"/>
      <c r="L156" s="2"/>
      <c r="M156" s="2"/>
      <c r="N156" s="2"/>
      <c r="O156" s="2"/>
      <c r="P156" s="2"/>
      <c r="Q156" s="2"/>
      <c r="R156" s="2"/>
    </row>
    <row r="157" spans="7:18" ht="12.75">
      <c r="G157" s="2"/>
      <c r="H157" s="2"/>
      <c r="I157" s="2"/>
      <c r="J157" s="2"/>
      <c r="K157" s="2"/>
      <c r="L157" s="2"/>
      <c r="M157" s="2"/>
      <c r="N157" s="2"/>
      <c r="O157" s="2"/>
      <c r="P157" s="2"/>
      <c r="Q157" s="2"/>
      <c r="R157" s="2"/>
    </row>
    <row r="158" spans="7:18" ht="12.75">
      <c r="G158" s="2"/>
      <c r="H158" s="2"/>
      <c r="I158" s="2"/>
      <c r="J158" s="2"/>
      <c r="K158" s="2"/>
      <c r="L158" s="2"/>
      <c r="M158" s="2"/>
      <c r="N158" s="2"/>
      <c r="O158" s="2"/>
      <c r="P158" s="2"/>
      <c r="Q158" s="2"/>
      <c r="R158" s="2"/>
    </row>
    <row r="159" spans="7:18" ht="12.75">
      <c r="G159" s="2"/>
      <c r="H159" s="2"/>
      <c r="I159" s="2"/>
      <c r="J159" s="2"/>
      <c r="K159" s="2"/>
      <c r="L159" s="2"/>
      <c r="M159" s="2"/>
      <c r="N159" s="2"/>
      <c r="O159" s="2"/>
      <c r="P159" s="2"/>
      <c r="Q159" s="2"/>
      <c r="R159" s="2"/>
    </row>
    <row r="160" spans="7:18" ht="12.75">
      <c r="G160" s="2"/>
      <c r="H160" s="2"/>
      <c r="I160" s="2"/>
      <c r="J160" s="2"/>
      <c r="K160" s="2"/>
      <c r="L160" s="2"/>
      <c r="M160" s="2"/>
      <c r="N160" s="2"/>
      <c r="O160" s="2"/>
      <c r="P160" s="2"/>
      <c r="Q160" s="2"/>
      <c r="R160" s="2"/>
    </row>
    <row r="161" spans="7:18" ht="12.75">
      <c r="G161" s="2"/>
      <c r="H161" s="2"/>
      <c r="I161" s="2"/>
      <c r="J161" s="2"/>
      <c r="K161" s="2"/>
      <c r="L161" s="2"/>
      <c r="M161" s="2"/>
      <c r="N161" s="2"/>
      <c r="O161" s="2"/>
      <c r="P161" s="2"/>
      <c r="Q161" s="2"/>
      <c r="R161" s="2"/>
    </row>
    <row r="162" spans="7:18" ht="12.75">
      <c r="G162" s="2"/>
      <c r="H162" s="2"/>
      <c r="I162" s="2"/>
      <c r="J162" s="2"/>
      <c r="K162" s="2"/>
      <c r="L162" s="2"/>
      <c r="M162" s="2"/>
      <c r="N162" s="2"/>
      <c r="O162" s="2"/>
      <c r="P162" s="2"/>
      <c r="Q162" s="2"/>
      <c r="R162" s="2"/>
    </row>
    <row r="163" spans="7:18" ht="12.75">
      <c r="G163" s="2"/>
      <c r="H163" s="2"/>
      <c r="I163" s="2"/>
      <c r="J163" s="2"/>
      <c r="K163" s="2"/>
      <c r="L163" s="2"/>
      <c r="M163" s="2"/>
      <c r="N163" s="2"/>
      <c r="O163" s="2"/>
      <c r="P163" s="2"/>
      <c r="Q163" s="2"/>
      <c r="R163" s="2"/>
    </row>
  </sheetData>
  <sheetProtection/>
  <mergeCells count="2">
    <mergeCell ref="E9:J9"/>
    <mergeCell ref="E10:J10"/>
  </mergeCells>
  <conditionalFormatting sqref="A13:C25">
    <cfRule type="colorScale" priority="10" dxfId="0">
      <colorScale>
        <cfvo type="min" val="0"/>
        <cfvo type="percentile" val="50"/>
        <cfvo type="max"/>
        <color rgb="FFF8696B"/>
        <color rgb="FFFFEB84"/>
        <color rgb="FF63BE7B"/>
      </colorScale>
    </cfRule>
  </conditionalFormatting>
  <dataValidations count="2">
    <dataValidation type="list" allowBlank="1" showInputMessage="1" showErrorMessage="1" sqref="B9">
      <formula1>$A$91:$A$104</formula1>
    </dataValidation>
    <dataValidation type="list" allowBlank="1" showInputMessage="1" showErrorMessage="1" sqref="C13:C44">
      <formula1>$A$84:$A$87</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85" r:id="rId2"/>
  <rowBreaks count="1" manualBreakCount="1">
    <brk id="46" max="255" man="1"/>
  </rowBreaks>
  <colBreaks count="1" manualBreakCount="1">
    <brk id="10" max="65535" man="1"/>
  </colBreaks>
  <ignoredErrors>
    <ignoredError sqref="D14" formula="1"/>
  </ignoredErrors>
  <drawing r:id="rId1"/>
</worksheet>
</file>

<file path=xl/worksheets/sheet3.xml><?xml version="1.0" encoding="utf-8"?>
<worksheet xmlns="http://schemas.openxmlformats.org/spreadsheetml/2006/main" xmlns:r="http://schemas.openxmlformats.org/officeDocument/2006/relationships">
  <dimension ref="A1:E43"/>
  <sheetViews>
    <sheetView showGridLines="0" zoomScalePageLayoutView="0" workbookViewId="0" topLeftCell="A14">
      <selection activeCell="B9" sqref="B9"/>
    </sheetView>
  </sheetViews>
  <sheetFormatPr defaultColWidth="11.421875" defaultRowHeight="12.75"/>
  <cols>
    <col min="1" max="1" width="60.140625" style="37" customWidth="1"/>
    <col min="2" max="2" width="47.57421875" style="37" customWidth="1"/>
    <col min="3" max="3" width="11.00390625" style="37" bestFit="1" customWidth="1"/>
    <col min="4" max="4" width="10.28125" style="37" bestFit="1" customWidth="1"/>
    <col min="5" max="16384" width="11.421875" style="37" customWidth="1"/>
  </cols>
  <sheetData>
    <row r="1" spans="1:4" ht="54.75">
      <c r="A1" s="1" t="s">
        <v>10</v>
      </c>
      <c r="B1" s="36"/>
      <c r="C1" s="36"/>
      <c r="D1" s="36"/>
    </row>
    <row r="2" ht="15">
      <c r="A2" s="42" t="s">
        <v>71</v>
      </c>
    </row>
    <row r="3" ht="15">
      <c r="A3" s="42" t="s">
        <v>70</v>
      </c>
    </row>
    <row r="4" ht="18" customHeight="1" thickBot="1"/>
    <row r="5" spans="1:3" s="59" customFormat="1" ht="18" customHeight="1">
      <c r="A5" s="56" t="s">
        <v>22</v>
      </c>
      <c r="B5" s="57">
        <f>'Berechnung Gewicht und Futter'!D10</f>
        <v>0</v>
      </c>
      <c r="C5" s="58" t="s">
        <v>23</v>
      </c>
    </row>
    <row r="6" spans="1:3" ht="18" customHeight="1">
      <c r="A6" s="60" t="s">
        <v>24</v>
      </c>
      <c r="B6" s="61">
        <f>B5*37/1000</f>
        <v>0</v>
      </c>
      <c r="C6" s="62" t="s">
        <v>23</v>
      </c>
    </row>
    <row r="7" spans="1:3" ht="18" customHeight="1">
      <c r="A7" s="60" t="s">
        <v>25</v>
      </c>
      <c r="B7" s="61">
        <f>B6*3.77</f>
        <v>0</v>
      </c>
      <c r="C7" s="62" t="s">
        <v>23</v>
      </c>
    </row>
    <row r="8" spans="1:3" ht="18" customHeight="1">
      <c r="A8" s="60" t="s">
        <v>26</v>
      </c>
      <c r="B8" s="61">
        <f>B5/1000*148</f>
        <v>0</v>
      </c>
      <c r="C8" s="62" t="s">
        <v>27</v>
      </c>
    </row>
    <row r="9" spans="1:3" ht="18" customHeight="1">
      <c r="A9" s="63" t="s">
        <v>60</v>
      </c>
      <c r="B9" s="64" t="s">
        <v>64</v>
      </c>
      <c r="C9" s="62"/>
    </row>
    <row r="10" spans="1:3" ht="18" customHeight="1">
      <c r="A10" s="60" t="s">
        <v>28</v>
      </c>
      <c r="B10" s="39">
        <f>LOOKUP(B9,A16:A41,B16:B41)</f>
        <v>1600</v>
      </c>
      <c r="C10" s="62" t="s">
        <v>29</v>
      </c>
    </row>
    <row r="11" spans="1:3" ht="15">
      <c r="A11" s="60" t="s">
        <v>30</v>
      </c>
      <c r="B11" s="65">
        <f>B8/B10</f>
        <v>0</v>
      </c>
      <c r="C11" s="66" t="s">
        <v>31</v>
      </c>
    </row>
    <row r="12" spans="1:3" ht="15.75" thickBot="1">
      <c r="A12" s="67" t="s">
        <v>30</v>
      </c>
      <c r="B12" s="68">
        <f>B11*1000</f>
        <v>0</v>
      </c>
      <c r="C12" s="69" t="s">
        <v>32</v>
      </c>
    </row>
    <row r="13" spans="1:3" ht="12.75">
      <c r="A13" s="36"/>
      <c r="B13" s="36"/>
      <c r="C13" s="36"/>
    </row>
    <row r="15" spans="1:5" ht="15.75">
      <c r="A15" s="70" t="s">
        <v>33</v>
      </c>
      <c r="B15" s="70" t="s">
        <v>34</v>
      </c>
      <c r="C15" s="71"/>
      <c r="E15" s="38" t="s">
        <v>72</v>
      </c>
    </row>
    <row r="16" spans="1:5" ht="14.25">
      <c r="A16" s="72" t="s">
        <v>64</v>
      </c>
      <c r="B16" s="73">
        <v>1600</v>
      </c>
      <c r="C16" s="40"/>
      <c r="E16" s="38" t="s">
        <v>59</v>
      </c>
    </row>
    <row r="17" spans="1:3" ht="14.25">
      <c r="A17" s="72" t="s">
        <v>62</v>
      </c>
      <c r="B17" s="73">
        <v>3000</v>
      </c>
      <c r="C17" s="40"/>
    </row>
    <row r="18" spans="1:3" ht="14.25">
      <c r="A18" s="72" t="s">
        <v>65</v>
      </c>
      <c r="B18" s="73">
        <v>1450</v>
      </c>
      <c r="C18" s="40"/>
    </row>
    <row r="19" spans="1:3" ht="14.25">
      <c r="A19" s="72" t="s">
        <v>63</v>
      </c>
      <c r="B19" s="73">
        <v>2450</v>
      </c>
      <c r="C19" s="40"/>
    </row>
    <row r="20" spans="1:3" ht="14.25">
      <c r="A20" s="72" t="s">
        <v>35</v>
      </c>
      <c r="B20" s="73">
        <v>100</v>
      </c>
      <c r="C20" s="40"/>
    </row>
    <row r="21" spans="1:3" ht="14.25">
      <c r="A21" s="72" t="s">
        <v>42</v>
      </c>
      <c r="B21" s="73">
        <v>230</v>
      </c>
      <c r="C21" s="40"/>
    </row>
    <row r="22" spans="1:3" ht="14.25">
      <c r="A22" s="72" t="s">
        <v>43</v>
      </c>
      <c r="B22" s="73">
        <v>230</v>
      </c>
      <c r="C22" s="40"/>
    </row>
    <row r="23" spans="1:3" ht="14.25">
      <c r="A23" s="72" t="s">
        <v>56</v>
      </c>
      <c r="B23" s="73">
        <v>770</v>
      </c>
      <c r="C23" s="40"/>
    </row>
    <row r="24" spans="1:3" ht="14.25">
      <c r="A24" s="72" t="s">
        <v>44</v>
      </c>
      <c r="B24" s="73">
        <v>270</v>
      </c>
      <c r="C24" s="40"/>
    </row>
    <row r="25" spans="1:3" ht="14.25">
      <c r="A25" s="72" t="s">
        <v>40</v>
      </c>
      <c r="B25" s="73">
        <v>140</v>
      </c>
      <c r="C25" s="40"/>
    </row>
    <row r="26" spans="1:3" ht="14.25">
      <c r="A26" s="72" t="s">
        <v>54</v>
      </c>
      <c r="B26" s="73">
        <v>704</v>
      </c>
      <c r="C26" s="74" t="s">
        <v>55</v>
      </c>
    </row>
    <row r="27" spans="1:3" ht="14.25">
      <c r="A27" s="72" t="s">
        <v>51</v>
      </c>
      <c r="B27" s="73">
        <v>647</v>
      </c>
      <c r="C27" s="74" t="s">
        <v>52</v>
      </c>
    </row>
    <row r="28" spans="1:3" ht="14.25">
      <c r="A28" s="72" t="s">
        <v>49</v>
      </c>
      <c r="B28" s="73">
        <v>589</v>
      </c>
      <c r="C28" s="74" t="s">
        <v>50</v>
      </c>
    </row>
    <row r="29" spans="1:3" ht="14.25">
      <c r="A29" s="72" t="s">
        <v>41</v>
      </c>
      <c r="B29" s="73">
        <v>210</v>
      </c>
      <c r="C29" s="40"/>
    </row>
    <row r="30" spans="1:3" ht="14.25">
      <c r="A30" s="72" t="s">
        <v>61</v>
      </c>
      <c r="B30" s="73">
        <v>830</v>
      </c>
      <c r="C30" s="40"/>
    </row>
    <row r="31" spans="1:3" ht="14.25">
      <c r="A31" s="72" t="s">
        <v>45</v>
      </c>
      <c r="B31" s="73">
        <v>280</v>
      </c>
      <c r="C31" s="40"/>
    </row>
    <row r="32" spans="1:3" ht="14.25">
      <c r="A32" s="72" t="s">
        <v>37</v>
      </c>
      <c r="B32" s="73">
        <v>120</v>
      </c>
      <c r="C32" s="40"/>
    </row>
    <row r="33" spans="1:3" ht="14.25">
      <c r="A33" s="72" t="s">
        <v>57</v>
      </c>
      <c r="B33" s="73">
        <v>1300</v>
      </c>
      <c r="C33" s="40"/>
    </row>
    <row r="34" spans="1:3" ht="14.25">
      <c r="A34" s="72" t="s">
        <v>39</v>
      </c>
      <c r="B34" s="73">
        <v>130</v>
      </c>
      <c r="C34" s="40"/>
    </row>
    <row r="35" spans="1:3" ht="14.25">
      <c r="A35" s="72" t="s">
        <v>36</v>
      </c>
      <c r="B35" s="73">
        <v>100</v>
      </c>
      <c r="C35" s="40"/>
    </row>
    <row r="36" spans="1:3" ht="14.25">
      <c r="A36" s="72" t="s">
        <v>38</v>
      </c>
      <c r="B36" s="73">
        <v>127</v>
      </c>
      <c r="C36" s="40"/>
    </row>
    <row r="37" spans="1:3" ht="14.25">
      <c r="A37" s="72" t="s">
        <v>53</v>
      </c>
      <c r="B37" s="73">
        <v>700</v>
      </c>
      <c r="C37" s="40"/>
    </row>
    <row r="38" spans="1:3" ht="14.25">
      <c r="A38" s="72" t="s">
        <v>46</v>
      </c>
      <c r="B38" s="73">
        <v>300</v>
      </c>
      <c r="C38" s="40"/>
    </row>
    <row r="39" spans="1:3" ht="14.25">
      <c r="A39" s="72" t="s">
        <v>47</v>
      </c>
      <c r="B39" s="73">
        <v>450</v>
      </c>
      <c r="C39" s="40"/>
    </row>
    <row r="40" spans="1:3" ht="14.25">
      <c r="A40" s="72" t="s">
        <v>48</v>
      </c>
      <c r="B40" s="73">
        <v>500</v>
      </c>
      <c r="C40" s="40"/>
    </row>
    <row r="41" spans="1:3" ht="14.25">
      <c r="A41" s="72" t="s">
        <v>58</v>
      </c>
      <c r="B41" s="73">
        <v>600</v>
      </c>
      <c r="C41" s="40"/>
    </row>
    <row r="42" ht="12.75">
      <c r="A42" s="41"/>
    </row>
    <row r="43" ht="12.75">
      <c r="A43" s="41"/>
    </row>
  </sheetData>
  <sheetProtection sheet="1" objects="1" scenarios="1"/>
  <dataValidations count="1">
    <dataValidation type="list" allowBlank="1" showInputMessage="1" showErrorMessage="1" sqref="B9">
      <formula1>$A$16:$A$36</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Schroedis Koirechner</dc:title>
  <dc:subject/>
  <dc:creator>Florian Schroeder</dc:creator>
  <cp:keywords/>
  <dc:description/>
  <cp:lastModifiedBy>willi</cp:lastModifiedBy>
  <cp:lastPrinted>2008-05-08T07:46:52Z</cp:lastPrinted>
  <dcterms:created xsi:type="dcterms:W3CDTF">2008-05-06T07:35:46Z</dcterms:created>
  <dcterms:modified xsi:type="dcterms:W3CDTF">2013-05-16T07:05:43Z</dcterms:modified>
  <cp:category/>
  <cp:version/>
  <cp:contentType/>
  <cp:contentStatus/>
</cp:coreProperties>
</file>